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Leasing &amp; Rent" sheetId="1" r:id="rId1"/>
    <sheet name="Capital Projects" sheetId="2" r:id="rId2"/>
  </sheets>
  <definedNames>
    <definedName name="_xlnm.Print_Area" localSheetId="1">'Capital Projects'!$A$1:$D$21</definedName>
    <definedName name="_xlnm.Print_Area" localSheetId="0">'Leasing &amp; Rent'!$A$1:$L$30</definedName>
  </definedNames>
  <calcPr calcId="145621"/>
</workbook>
</file>

<file path=xl/calcChain.xml><?xml version="1.0" encoding="utf-8"?>
<calcChain xmlns="http://schemas.openxmlformats.org/spreadsheetml/2006/main">
  <c r="C23" i="2" l="1"/>
  <c r="C16" i="2" l="1"/>
  <c r="E13" i="1"/>
  <c r="E9" i="1"/>
  <c r="F9" i="1"/>
  <c r="E25" i="1"/>
  <c r="K8" i="1"/>
  <c r="K12" i="1" s="1"/>
  <c r="J8" i="1"/>
  <c r="J12" i="1" s="1"/>
  <c r="L12" i="1" l="1"/>
  <c r="L8" i="1"/>
  <c r="F18" i="1"/>
  <c r="F17" i="1"/>
  <c r="F13" i="1"/>
  <c r="I6" i="1" s="1"/>
  <c r="F25" i="1" l="1"/>
  <c r="I8" i="1" s="1"/>
  <c r="I12" i="1" s="1"/>
  <c r="F29" i="1" l="1"/>
</calcChain>
</file>

<file path=xl/sharedStrings.xml><?xml version="1.0" encoding="utf-8"?>
<sst xmlns="http://schemas.openxmlformats.org/spreadsheetml/2006/main" count="59" uniqueCount="40">
  <si>
    <t>State Bar of California</t>
  </si>
  <si>
    <t>180 Howard Property Information</t>
  </si>
  <si>
    <t>Vacant</t>
  </si>
  <si>
    <t>Leasing Pending</t>
  </si>
  <si>
    <t>Occupied Tenants</t>
  </si>
  <si>
    <t>State Bar</t>
  </si>
  <si>
    <t>SF</t>
  </si>
  <si>
    <t>Type</t>
  </si>
  <si>
    <t>Expiration</t>
  </si>
  <si>
    <t>R</t>
  </si>
  <si>
    <t>O</t>
  </si>
  <si>
    <t>Floors part 4, 5-10, part Ground</t>
  </si>
  <si>
    <t>Total</t>
  </si>
  <si>
    <t>LEASING</t>
  </si>
  <si>
    <t>GROSS REVENUE</t>
  </si>
  <si>
    <t>Vacant and Leases Pending</t>
  </si>
  <si>
    <t>Rent</t>
  </si>
  <si>
    <t>Recoveries</t>
  </si>
  <si>
    <t>Tenant Occupied</t>
  </si>
  <si>
    <t>Elevator modernization</t>
  </si>
  <si>
    <t>Ground floor infrastructure</t>
  </si>
  <si>
    <t>Cooling coils condensate pans replacement</t>
  </si>
  <si>
    <t>Electrical reconfiguration penthouse</t>
  </si>
  <si>
    <t>Mechanical room reconfiguration</t>
  </si>
  <si>
    <t>Boiler replacement</t>
  </si>
  <si>
    <t>Chiller replacement</t>
  </si>
  <si>
    <t>EMS Upgrade integration</t>
  </si>
  <si>
    <t>Fire Life Safety Upgrade</t>
  </si>
  <si>
    <t>Emergency generator</t>
  </si>
  <si>
    <t>Est Project Cost</t>
  </si>
  <si>
    <t xml:space="preserve"> Description</t>
  </si>
  <si>
    <t>POTENTIAL CAPITAL PROJECTS</t>
  </si>
  <si>
    <t>Tenants</t>
  </si>
  <si>
    <t xml:space="preserve">Total: </t>
  </si>
  <si>
    <t>180 Howard Capital Project Information</t>
  </si>
  <si>
    <t>The State Bar of California</t>
  </si>
  <si>
    <t>ESTIMATED TENANT IMPROVEMENT PROJECTS</t>
  </si>
  <si>
    <t>Office Floor Warm Shell</t>
  </si>
  <si>
    <t>Office Floor Tenant Improvement</t>
  </si>
  <si>
    <t>Retail Tenant Tenant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</si>
</sst>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3" borderId="0" xfId="0" applyFill="1"/>
    <xf numFmtId="0" fontId="2" fillId="3" borderId="13" xfId="0" applyFont="1" applyFill="1" applyBorder="1"/>
    <xf numFmtId="44" fontId="2" fillId="3" borderId="12" xfId="2" applyFont="1" applyFill="1" applyBorder="1"/>
    <xf numFmtId="0" fontId="0" fillId="3" borderId="9" xfId="0" applyFill="1" applyBorder="1"/>
    <xf numFmtId="44" fontId="0" fillId="3" borderId="8" xfId="2" applyFont="1" applyFill="1" applyBorder="1"/>
    <xf numFmtId="0" fontId="0" fillId="3" borderId="14" xfId="0" applyFill="1" applyBorder="1"/>
    <xf numFmtId="44" fontId="0" fillId="3" borderId="15" xfId="2" applyFont="1" applyFill="1" applyBorder="1"/>
    <xf numFmtId="0" fontId="3" fillId="3" borderId="0" xfId="0" applyFont="1" applyFill="1"/>
    <xf numFmtId="44" fontId="0" fillId="3" borderId="0" xfId="2" applyFont="1" applyFill="1"/>
    <xf numFmtId="0" fontId="2" fillId="4" borderId="7" xfId="0" applyFont="1" applyFill="1" applyBorder="1" applyAlignment="1">
      <alignment horizontal="right"/>
    </xf>
    <xf numFmtId="44" fontId="2" fillId="4" borderId="6" xfId="2" applyFont="1" applyFill="1" applyBorder="1"/>
    <xf numFmtId="0" fontId="2" fillId="3" borderId="0" xfId="0" applyFont="1" applyFill="1"/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5" xfId="2" applyNumberFormat="1" applyFont="1" applyFill="1" applyBorder="1"/>
    <xf numFmtId="164" fontId="0" fillId="3" borderId="5" xfId="1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 applyAlignment="1">
      <alignment horizontal="center"/>
    </xf>
    <xf numFmtId="0" fontId="0" fillId="3" borderId="29" xfId="0" applyFill="1" applyBorder="1"/>
    <xf numFmtId="0" fontId="0" fillId="3" borderId="24" xfId="0" applyFill="1" applyBorder="1" applyAlignment="1">
      <alignment horizontal="center"/>
    </xf>
    <xf numFmtId="164" fontId="0" fillId="3" borderId="26" xfId="1" applyNumberFormat="1" applyFont="1" applyFill="1" applyBorder="1" applyAlignment="1">
      <alignment horizontal="center"/>
    </xf>
    <xf numFmtId="164" fontId="0" fillId="3" borderId="18" xfId="1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5" fontId="0" fillId="3" borderId="29" xfId="2" applyNumberFormat="1" applyFont="1" applyFill="1" applyBorder="1"/>
    <xf numFmtId="0" fontId="0" fillId="3" borderId="37" xfId="0" applyFill="1" applyBorder="1"/>
    <xf numFmtId="0" fontId="0" fillId="3" borderId="38" xfId="0" applyFill="1" applyBorder="1"/>
    <xf numFmtId="164" fontId="0" fillId="3" borderId="29" xfId="1" applyNumberFormat="1" applyFont="1" applyFill="1" applyBorder="1"/>
    <xf numFmtId="165" fontId="0" fillId="3" borderId="40" xfId="2" applyNumberFormat="1" applyFont="1" applyFill="1" applyBorder="1"/>
    <xf numFmtId="165" fontId="0" fillId="3" borderId="26" xfId="2" applyNumberFormat="1" applyFont="1" applyFill="1" applyBorder="1"/>
    <xf numFmtId="0" fontId="0" fillId="3" borderId="13" xfId="0" applyFill="1" applyBorder="1"/>
    <xf numFmtId="44" fontId="2" fillId="0" borderId="12" xfId="2" applyFont="1" applyFill="1" applyBorder="1"/>
    <xf numFmtId="0" fontId="2" fillId="0" borderId="13" xfId="0" applyFont="1" applyFill="1" applyBorder="1"/>
    <xf numFmtId="0" fontId="0" fillId="5" borderId="14" xfId="0" applyFill="1" applyBorder="1"/>
    <xf numFmtId="44" fontId="0" fillId="5" borderId="15" xfId="2" applyFont="1" applyFill="1" applyBorder="1"/>
    <xf numFmtId="0" fontId="0" fillId="5" borderId="11" xfId="0" applyFill="1" applyBorder="1"/>
    <xf numFmtId="44" fontId="0" fillId="5" borderId="10" xfId="2" applyFont="1" applyFill="1" applyBorder="1"/>
    <xf numFmtId="0" fontId="0" fillId="5" borderId="9" xfId="0" applyFill="1" applyBorder="1"/>
    <xf numFmtId="44" fontId="0" fillId="5" borderId="8" xfId="2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4" borderId="21" xfId="0" applyFill="1" applyBorder="1"/>
    <xf numFmtId="0" fontId="0" fillId="4" borderId="22" xfId="0" applyFill="1" applyBorder="1" applyAlignment="1">
      <alignment horizontal="center"/>
    </xf>
    <xf numFmtId="164" fontId="0" fillId="4" borderId="23" xfId="1" applyNumberFormat="1" applyFont="1" applyFill="1" applyBorder="1" applyAlignment="1">
      <alignment horizontal="center"/>
    </xf>
    <xf numFmtId="0" fontId="0" fillId="4" borderId="19" xfId="0" applyFill="1" applyBorder="1"/>
    <xf numFmtId="0" fontId="0" fillId="4" borderId="20" xfId="0" applyFill="1" applyBorder="1"/>
    <xf numFmtId="0" fontId="0" fillId="4" borderId="20" xfId="0" applyFill="1" applyBorder="1" applyAlignment="1">
      <alignment horizontal="center"/>
    </xf>
    <xf numFmtId="164" fontId="0" fillId="4" borderId="6" xfId="1" applyNumberFormat="1" applyFont="1" applyFill="1" applyBorder="1"/>
    <xf numFmtId="0" fontId="0" fillId="4" borderId="20" xfId="0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164" fontId="0" fillId="4" borderId="39" xfId="0" applyNumberFormat="1" applyFill="1" applyBorder="1"/>
    <xf numFmtId="43" fontId="0" fillId="4" borderId="35" xfId="1" applyFont="1" applyFill="1" applyBorder="1"/>
    <xf numFmtId="165" fontId="0" fillId="4" borderId="6" xfId="2" applyNumberFormat="1" applyFont="1" applyFill="1" applyBorder="1"/>
    <xf numFmtId="0" fontId="2" fillId="3" borderId="37" xfId="0" applyFont="1" applyFill="1" applyBorder="1"/>
    <xf numFmtId="0" fontId="2" fillId="3" borderId="36" xfId="0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abSelected="1" zoomScale="115" zoomScaleNormal="115" workbookViewId="0"/>
  </sheetViews>
  <sheetFormatPr defaultRowHeight="15" x14ac:dyDescent="0.25"/>
  <cols>
    <col min="1" max="1" width="3" style="1" customWidth="1"/>
    <col min="2" max="2" width="16.7109375" style="1" customWidth="1"/>
    <col min="3" max="3" width="12.28515625" style="1" customWidth="1"/>
    <col min="4" max="5" width="9.140625" style="1"/>
    <col min="6" max="6" width="14.28515625" style="1" bestFit="1" customWidth="1"/>
    <col min="7" max="7" width="9.140625" style="1" customWidth="1"/>
    <col min="8" max="8" width="25.140625" style="1" bestFit="1" customWidth="1"/>
    <col min="9" max="12" width="14.140625" style="1" customWidth="1"/>
    <col min="13" max="15" width="9.140625" style="1"/>
    <col min="16" max="16" width="8.5703125" style="1" customWidth="1"/>
    <col min="17" max="16384" width="9.140625" style="1"/>
  </cols>
  <sheetData>
    <row r="1" spans="2:12" x14ac:dyDescent="0.25">
      <c r="B1" s="12" t="s">
        <v>35</v>
      </c>
    </row>
    <row r="2" spans="2:12" x14ac:dyDescent="0.25">
      <c r="B2" s="1" t="s">
        <v>1</v>
      </c>
    </row>
    <row r="3" spans="2:12" ht="15.75" thickBot="1" x14ac:dyDescent="0.3"/>
    <row r="4" spans="2:12" ht="21.75" thickBot="1" x14ac:dyDescent="0.4">
      <c r="B4" s="54" t="s">
        <v>13</v>
      </c>
      <c r="C4" s="55"/>
      <c r="D4" s="55"/>
      <c r="E4" s="55"/>
      <c r="F4" s="56"/>
      <c r="H4" s="54" t="s">
        <v>14</v>
      </c>
      <c r="I4" s="55"/>
      <c r="J4" s="55"/>
      <c r="K4" s="55"/>
      <c r="L4" s="56"/>
    </row>
    <row r="5" spans="2:12" ht="15.75" customHeight="1" thickBot="1" x14ac:dyDescent="0.3">
      <c r="B5" s="45"/>
      <c r="C5" s="74" t="s">
        <v>8</v>
      </c>
      <c r="D5" s="75" t="s">
        <v>7</v>
      </c>
      <c r="E5" s="74" t="s">
        <v>32</v>
      </c>
      <c r="F5" s="76" t="s">
        <v>6</v>
      </c>
      <c r="H5" s="2"/>
      <c r="I5" s="77" t="s">
        <v>6</v>
      </c>
      <c r="J5" s="75" t="s">
        <v>16</v>
      </c>
      <c r="K5" s="75" t="s">
        <v>17</v>
      </c>
      <c r="L5" s="78" t="s">
        <v>12</v>
      </c>
    </row>
    <row r="6" spans="2:12" ht="15.75" customHeight="1" x14ac:dyDescent="0.25">
      <c r="B6" s="71" t="s">
        <v>2</v>
      </c>
      <c r="C6" s="25"/>
      <c r="D6" s="15"/>
      <c r="E6" s="22"/>
      <c r="F6" s="23"/>
      <c r="H6" s="71" t="s">
        <v>15</v>
      </c>
      <c r="I6" s="42">
        <f>F9+F13</f>
        <v>17944</v>
      </c>
      <c r="J6" s="31">
        <v>0</v>
      </c>
      <c r="K6" s="31">
        <v>0</v>
      </c>
      <c r="L6" s="44"/>
    </row>
    <row r="7" spans="2:12" ht="15.75" customHeight="1" x14ac:dyDescent="0.25">
      <c r="B7" s="40"/>
      <c r="C7" s="15"/>
      <c r="D7" s="26" t="s">
        <v>9</v>
      </c>
      <c r="E7" s="32">
        <v>0</v>
      </c>
      <c r="F7" s="33">
        <v>0</v>
      </c>
      <c r="H7" s="40"/>
      <c r="I7" s="42"/>
      <c r="J7" s="31"/>
      <c r="K7" s="31"/>
      <c r="L7" s="16"/>
    </row>
    <row r="8" spans="2:12" ht="15.75" customHeight="1" thickBot="1" x14ac:dyDescent="0.3">
      <c r="B8" s="41"/>
      <c r="C8" s="20"/>
      <c r="D8" s="27" t="s">
        <v>10</v>
      </c>
      <c r="E8" s="27">
        <v>0</v>
      </c>
      <c r="F8" s="34">
        <v>0</v>
      </c>
      <c r="H8" s="71" t="s">
        <v>18</v>
      </c>
      <c r="I8" s="42">
        <f>F25</f>
        <v>68692</v>
      </c>
      <c r="J8" s="39">
        <f t="shared" ref="J8" si="0">144009*12</f>
        <v>1728108</v>
      </c>
      <c r="K8" s="39">
        <f t="shared" ref="K8" si="1">12426.57*12</f>
        <v>149118.84</v>
      </c>
      <c r="L8" s="44">
        <f t="shared" ref="L8:L12" si="2">SUM(J8:K8)</f>
        <v>1877226.84</v>
      </c>
    </row>
    <row r="9" spans="2:12" ht="15.75" customHeight="1" thickTop="1" thickBot="1" x14ac:dyDescent="0.3">
      <c r="B9" s="59"/>
      <c r="C9" s="60"/>
      <c r="D9" s="60"/>
      <c r="E9" s="60">
        <f>SUM(E7:E8)</f>
        <v>0</v>
      </c>
      <c r="F9" s="61">
        <f>SUM(F7:F8)</f>
        <v>0</v>
      </c>
      <c r="H9" s="40"/>
      <c r="I9" s="42"/>
      <c r="J9" s="31"/>
      <c r="K9" s="31"/>
      <c r="L9" s="44"/>
    </row>
    <row r="10" spans="2:12" ht="15.75" customHeight="1" x14ac:dyDescent="0.25">
      <c r="B10" s="72" t="s">
        <v>3</v>
      </c>
      <c r="C10" s="35"/>
      <c r="D10" s="30"/>
      <c r="E10" s="30"/>
      <c r="F10" s="36"/>
      <c r="H10" s="71" t="s">
        <v>0</v>
      </c>
      <c r="I10" s="42">
        <v>116217</v>
      </c>
      <c r="J10" s="31">
        <v>0</v>
      </c>
      <c r="K10" s="31">
        <v>0</v>
      </c>
      <c r="L10" s="44"/>
    </row>
    <row r="11" spans="2:12" ht="15.75" customHeight="1" thickBot="1" x14ac:dyDescent="0.3">
      <c r="B11" s="40"/>
      <c r="C11" s="37"/>
      <c r="D11" s="26" t="s">
        <v>9</v>
      </c>
      <c r="E11" s="26">
        <v>1</v>
      </c>
      <c r="F11" s="36">
        <v>1368</v>
      </c>
      <c r="H11" s="41"/>
      <c r="I11" s="29"/>
      <c r="J11" s="24"/>
      <c r="K11" s="24"/>
      <c r="L11" s="43"/>
    </row>
    <row r="12" spans="2:12" ht="15.75" customHeight="1" thickTop="1" thickBot="1" x14ac:dyDescent="0.3">
      <c r="B12" s="41"/>
      <c r="C12" s="38"/>
      <c r="D12" s="27" t="s">
        <v>10</v>
      </c>
      <c r="E12" s="27">
        <v>1</v>
      </c>
      <c r="F12" s="34">
        <v>16576</v>
      </c>
      <c r="H12" s="67" t="s">
        <v>33</v>
      </c>
      <c r="I12" s="68">
        <f>SUM(I6:I11)</f>
        <v>202853</v>
      </c>
      <c r="J12" s="69">
        <f>SUM(J6:J11)</f>
        <v>1728108</v>
      </c>
      <c r="K12" s="69">
        <f>SUM(K6:K11)</f>
        <v>149118.84</v>
      </c>
      <c r="L12" s="70">
        <f t="shared" si="2"/>
        <v>1877226.84</v>
      </c>
    </row>
    <row r="13" spans="2:12" ht="15.75" customHeight="1" thickTop="1" thickBot="1" x14ac:dyDescent="0.3">
      <c r="B13" s="59"/>
      <c r="C13" s="60"/>
      <c r="D13" s="60"/>
      <c r="E13" s="60">
        <f>SUM(E11:E12)</f>
        <v>2</v>
      </c>
      <c r="F13" s="61">
        <f>SUM(F11:F12)</f>
        <v>17944</v>
      </c>
    </row>
    <row r="14" spans="2:12" ht="15.75" customHeight="1" x14ac:dyDescent="0.25">
      <c r="B14" s="72" t="s">
        <v>4</v>
      </c>
      <c r="C14" s="35"/>
      <c r="D14" s="30"/>
      <c r="E14" s="30"/>
      <c r="F14" s="36"/>
    </row>
    <row r="15" spans="2:12" ht="15.75" customHeight="1" x14ac:dyDescent="0.25">
      <c r="B15" s="40"/>
      <c r="C15" s="37">
        <v>2018</v>
      </c>
      <c r="D15" s="26" t="s">
        <v>10</v>
      </c>
      <c r="E15" s="26">
        <v>1</v>
      </c>
      <c r="F15" s="36">
        <v>4308</v>
      </c>
    </row>
    <row r="16" spans="2:12" ht="15.75" customHeight="1" x14ac:dyDescent="0.25">
      <c r="B16" s="40"/>
      <c r="C16" s="37">
        <v>2019</v>
      </c>
      <c r="D16" s="26" t="s">
        <v>10</v>
      </c>
      <c r="E16" s="26">
        <v>4</v>
      </c>
      <c r="F16" s="36">
        <v>36049</v>
      </c>
    </row>
    <row r="17" spans="2:6" ht="15.75" customHeight="1" x14ac:dyDescent="0.25">
      <c r="B17" s="40"/>
      <c r="C17" s="37"/>
      <c r="D17" s="26" t="s">
        <v>9</v>
      </c>
      <c r="E17" s="26">
        <v>1</v>
      </c>
      <c r="F17" s="36">
        <f>1368</f>
        <v>1368</v>
      </c>
    </row>
    <row r="18" spans="2:6" ht="15.75" customHeight="1" x14ac:dyDescent="0.25">
      <c r="B18" s="40"/>
      <c r="C18" s="37">
        <v>2020</v>
      </c>
      <c r="D18" s="26" t="s">
        <v>9</v>
      </c>
      <c r="E18" s="26">
        <v>2</v>
      </c>
      <c r="F18" s="36">
        <f>975+685</f>
        <v>1660</v>
      </c>
    </row>
    <row r="19" spans="2:6" ht="15.75" customHeight="1" x14ac:dyDescent="0.25">
      <c r="B19" s="40"/>
      <c r="C19" s="37"/>
      <c r="D19" s="26" t="s">
        <v>10</v>
      </c>
      <c r="E19" s="26">
        <v>1</v>
      </c>
      <c r="F19" s="36">
        <v>4266</v>
      </c>
    </row>
    <row r="20" spans="2:6" ht="15.75" customHeight="1" x14ac:dyDescent="0.25">
      <c r="B20" s="40"/>
      <c r="C20" s="37">
        <v>2021</v>
      </c>
      <c r="D20" s="26" t="s">
        <v>10</v>
      </c>
      <c r="E20" s="26">
        <v>1</v>
      </c>
      <c r="F20" s="36">
        <v>12317</v>
      </c>
    </row>
    <row r="21" spans="2:6" ht="15.75" customHeight="1" x14ac:dyDescent="0.25">
      <c r="B21" s="40"/>
      <c r="C21" s="37">
        <v>2022</v>
      </c>
      <c r="D21" s="26" t="s">
        <v>10</v>
      </c>
      <c r="E21" s="26"/>
      <c r="F21" s="36">
        <v>0</v>
      </c>
    </row>
    <row r="22" spans="2:6" ht="15.75" customHeight="1" x14ac:dyDescent="0.25">
      <c r="B22" s="40"/>
      <c r="C22" s="37">
        <v>2023</v>
      </c>
      <c r="D22" s="26" t="s">
        <v>10</v>
      </c>
      <c r="E22" s="26"/>
      <c r="F22" s="36">
        <v>0</v>
      </c>
    </row>
    <row r="23" spans="2:6" ht="15.75" customHeight="1" x14ac:dyDescent="0.25">
      <c r="B23" s="40"/>
      <c r="C23" s="37">
        <v>2024</v>
      </c>
      <c r="D23" s="26" t="s">
        <v>10</v>
      </c>
      <c r="E23" s="26">
        <v>1</v>
      </c>
      <c r="F23" s="36">
        <v>7373</v>
      </c>
    </row>
    <row r="24" spans="2:6" ht="15.75" customHeight="1" thickBot="1" x14ac:dyDescent="0.3">
      <c r="B24" s="41"/>
      <c r="C24" s="38"/>
      <c r="D24" s="27" t="s">
        <v>9</v>
      </c>
      <c r="E24" s="27">
        <v>1</v>
      </c>
      <c r="F24" s="34">
        <v>1351</v>
      </c>
    </row>
    <row r="25" spans="2:6" ht="15.75" customHeight="1" thickTop="1" thickBot="1" x14ac:dyDescent="0.3">
      <c r="B25" s="62"/>
      <c r="C25" s="63"/>
      <c r="D25" s="63"/>
      <c r="E25" s="64">
        <f>SUM(E15:E24)</f>
        <v>12</v>
      </c>
      <c r="F25" s="65">
        <f>SUM(F15:F24)</f>
        <v>68692</v>
      </c>
    </row>
    <row r="26" spans="2:6" ht="15.75" customHeight="1" x14ac:dyDescent="0.25">
      <c r="B26" s="73" t="s">
        <v>5</v>
      </c>
      <c r="C26" s="14"/>
      <c r="D26" s="14"/>
      <c r="E26" s="25"/>
      <c r="F26" s="17"/>
    </row>
    <row r="27" spans="2:6" ht="15.75" customHeight="1" x14ac:dyDescent="0.25">
      <c r="B27" s="13"/>
      <c r="C27" s="14" t="s">
        <v>11</v>
      </c>
      <c r="D27" s="14"/>
      <c r="E27" s="28"/>
      <c r="F27" s="17">
        <v>116217</v>
      </c>
    </row>
    <row r="28" spans="2:6" ht="15.75" customHeight="1" thickBot="1" x14ac:dyDescent="0.3">
      <c r="B28" s="18"/>
      <c r="C28" s="19"/>
      <c r="D28" s="19"/>
      <c r="E28" s="29"/>
      <c r="F28" s="21"/>
    </row>
    <row r="29" spans="2:6" ht="15.75" customHeight="1" thickTop="1" thickBot="1" x14ac:dyDescent="0.3">
      <c r="B29" s="62"/>
      <c r="C29" s="63"/>
      <c r="D29" s="63"/>
      <c r="E29" s="66" t="s">
        <v>33</v>
      </c>
      <c r="F29" s="65">
        <f>F9+F13+F25+F27</f>
        <v>202853</v>
      </c>
    </row>
  </sheetData>
  <mergeCells count="2">
    <mergeCell ref="B4:F4"/>
    <mergeCell ref="H4:L4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zoomScale="115" zoomScaleNormal="115" zoomScaleSheetLayoutView="130" workbookViewId="0"/>
  </sheetViews>
  <sheetFormatPr defaultRowHeight="15" x14ac:dyDescent="0.25"/>
  <cols>
    <col min="1" max="1" width="2.85546875" style="1" customWidth="1"/>
    <col min="2" max="2" width="39.5703125" style="1" bestFit="1" customWidth="1"/>
    <col min="3" max="3" width="16.85546875" style="9" customWidth="1"/>
    <col min="4" max="16384" width="9.140625" style="1"/>
  </cols>
  <sheetData>
    <row r="1" spans="2:3" x14ac:dyDescent="0.25">
      <c r="B1" s="12" t="s">
        <v>35</v>
      </c>
      <c r="C1" s="1"/>
    </row>
    <row r="2" spans="2:3" x14ac:dyDescent="0.25">
      <c r="B2" s="1" t="s">
        <v>34</v>
      </c>
      <c r="C2" s="1"/>
    </row>
    <row r="3" spans="2:3" ht="15.75" thickBot="1" x14ac:dyDescent="0.3">
      <c r="C3" s="1"/>
    </row>
    <row r="4" spans="2:3" ht="21.75" thickBot="1" x14ac:dyDescent="0.4">
      <c r="B4" s="54" t="s">
        <v>31</v>
      </c>
      <c r="C4" s="56"/>
    </row>
    <row r="5" spans="2:3" ht="15.75" thickBot="1" x14ac:dyDescent="0.3">
      <c r="B5" s="2" t="s">
        <v>30</v>
      </c>
      <c r="C5" s="3" t="s">
        <v>29</v>
      </c>
    </row>
    <row r="6" spans="2:3" x14ac:dyDescent="0.25">
      <c r="B6" s="50" t="s">
        <v>28</v>
      </c>
      <c r="C6" s="51">
        <v>1725000</v>
      </c>
    </row>
    <row r="7" spans="2:3" x14ac:dyDescent="0.25">
      <c r="B7" s="4" t="s">
        <v>27</v>
      </c>
      <c r="C7" s="5">
        <v>2160000</v>
      </c>
    </row>
    <row r="8" spans="2:3" x14ac:dyDescent="0.25">
      <c r="B8" s="52" t="s">
        <v>26</v>
      </c>
      <c r="C8" s="53">
        <v>350000</v>
      </c>
    </row>
    <row r="9" spans="2:3" x14ac:dyDescent="0.25">
      <c r="B9" s="4" t="s">
        <v>25</v>
      </c>
      <c r="C9" s="5">
        <v>1200000</v>
      </c>
    </row>
    <row r="10" spans="2:3" x14ac:dyDescent="0.25">
      <c r="B10" s="52" t="s">
        <v>24</v>
      </c>
      <c r="C10" s="53">
        <v>350000</v>
      </c>
    </row>
    <row r="11" spans="2:3" x14ac:dyDescent="0.25">
      <c r="B11" s="4" t="s">
        <v>23</v>
      </c>
      <c r="C11" s="5">
        <v>1200000</v>
      </c>
    </row>
    <row r="12" spans="2:3" x14ac:dyDescent="0.25">
      <c r="B12" s="52" t="s">
        <v>22</v>
      </c>
      <c r="C12" s="53">
        <v>850000</v>
      </c>
    </row>
    <row r="13" spans="2:3" x14ac:dyDescent="0.25">
      <c r="B13" s="4" t="s">
        <v>21</v>
      </c>
      <c r="C13" s="5">
        <v>120000</v>
      </c>
    </row>
    <row r="14" spans="2:3" x14ac:dyDescent="0.25">
      <c r="B14" s="52" t="s">
        <v>20</v>
      </c>
      <c r="C14" s="53">
        <v>200000</v>
      </c>
    </row>
    <row r="15" spans="2:3" ht="15.75" thickBot="1" x14ac:dyDescent="0.3">
      <c r="B15" s="6" t="s">
        <v>19</v>
      </c>
      <c r="C15" s="7">
        <v>2600000</v>
      </c>
    </row>
    <row r="16" spans="2:3" ht="16.5" thickTop="1" thickBot="1" x14ac:dyDescent="0.3">
      <c r="B16" s="10" t="s">
        <v>12</v>
      </c>
      <c r="C16" s="11">
        <f>SUM(C6:C15)</f>
        <v>10755000</v>
      </c>
    </row>
    <row r="17" spans="2:3" ht="15.75" thickBot="1" x14ac:dyDescent="0.3">
      <c r="B17" s="8"/>
    </row>
    <row r="18" spans="2:3" ht="19.5" thickBot="1" x14ac:dyDescent="0.35">
      <c r="B18" s="57" t="s">
        <v>36</v>
      </c>
      <c r="C18" s="58"/>
    </row>
    <row r="19" spans="2:3" ht="15.75" thickBot="1" x14ac:dyDescent="0.3">
      <c r="B19" s="47" t="s">
        <v>30</v>
      </c>
      <c r="C19" s="46" t="s">
        <v>29</v>
      </c>
    </row>
    <row r="20" spans="2:3" x14ac:dyDescent="0.25">
      <c r="B20" s="50" t="s">
        <v>37</v>
      </c>
      <c r="C20" s="51">
        <v>1300000</v>
      </c>
    </row>
    <row r="21" spans="2:3" x14ac:dyDescent="0.25">
      <c r="B21" s="4" t="s">
        <v>38</v>
      </c>
      <c r="C21" s="5">
        <v>2000000</v>
      </c>
    </row>
    <row r="22" spans="2:3" ht="15.75" thickBot="1" x14ac:dyDescent="0.3">
      <c r="B22" s="48" t="s">
        <v>39</v>
      </c>
      <c r="C22" s="49">
        <v>200000</v>
      </c>
    </row>
    <row r="23" spans="2:3" ht="16.5" thickTop="1" thickBot="1" x14ac:dyDescent="0.3">
      <c r="B23" s="10" t="s">
        <v>12</v>
      </c>
      <c r="C23" s="11">
        <f>SUM(C20:C22)</f>
        <v>3500000</v>
      </c>
    </row>
  </sheetData>
  <mergeCells count="2">
    <mergeCell ref="B4:C4"/>
    <mergeCell ref="B18:C18"/>
  </mergeCells>
  <pageMargins left="0.7" right="0.7" top="0.75" bottom="0.75" header="0.3" footer="0.3"/>
  <pageSetup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Leasing &amp; Rent</vt:lpstr>
      <vt:lpstr>Capital Projects</vt:lpstr>
      <vt:lpstr>'Capital Projects'!Print_Area</vt:lpstr>
      <vt:lpstr>'Leasing &amp; Rent'!Print_Area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Arce</dc:creator>
  <cp:lastModifiedBy>Administrator</cp:lastModifiedBy>
  <cp:lastPrinted>2019-06-11T21:18:42Z</cp:lastPrinted>
  <dcterms:created xsi:type="dcterms:W3CDTF">2019-04-24T16:39:42Z</dcterms:created>
  <dcterms:modified xsi:type="dcterms:W3CDTF">2019-06-13T17:15:39Z</dcterms:modified>
</cp:coreProperties>
</file>