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2100" windowWidth="15480" windowHeight="11640" activeTab="0"/>
  </bookViews>
  <sheets>
    <sheet name="Leasing A-1" sheetId="1" r:id="rId1"/>
    <sheet name="Property Mgt A-2" sheetId="2" r:id="rId2"/>
    <sheet name="Construction Mgt A-3" sheetId="3" r:id="rId3"/>
    <sheet name="Cost Summary" sheetId="4" r:id="rId4"/>
  </sheets>
  <definedNames>
    <definedName name="_xlnm.Print_Area" localSheetId="2">'Construction Mgt A-3'!$A$1:$H$33</definedName>
    <definedName name="_xlnm.Print_Area" localSheetId="3">'Cost Summary'!$A$1:$G$20</definedName>
    <definedName name="_xlnm.Print_Area" localSheetId="0">'Leasing A-1'!$A$1:$F$59</definedName>
    <definedName name="_xlnm.Print_Area" localSheetId="1">'Property Mgt A-2'!$A$1:$K$22</definedName>
  </definedNames>
  <calcPr fullCalcOnLoad="1"/>
</workbook>
</file>

<file path=xl/sharedStrings.xml><?xml version="1.0" encoding="utf-8"?>
<sst xmlns="http://schemas.openxmlformats.org/spreadsheetml/2006/main" count="219" uniqueCount="133">
  <si>
    <t>FLOOR 2</t>
  </si>
  <si>
    <t>$/RSF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</si>
  <si>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</si>
  <si>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</si>
  <si>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</si>
  <si>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</si>
  <si>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</si>
  <si>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</si>
  <si>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</si>
  <si>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</si>
  <si>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</si>
  <si>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</si>
  <si>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</t>
  </si>
  <si>
    <t>RSF</t>
  </si>
  <si>
    <t>Lesser of Total or Cap</t>
  </si>
  <si>
    <t>Itemized Cost Proposal</t>
  </si>
  <si>
    <t>Property Management</t>
  </si>
  <si>
    <t>Fee Option 1</t>
  </si>
  <si>
    <t>Rate/RSF</t>
  </si>
  <si>
    <t>Annual Total</t>
  </si>
  <si>
    <t>Fee Option 2</t>
  </si>
  <si>
    <t>Space Occupied by State Bar</t>
  </si>
  <si>
    <t>Percentage</t>
  </si>
  <si>
    <t>Minimum</t>
  </si>
  <si>
    <t>Space Occupied by Tenants</t>
  </si>
  <si>
    <t>Option 1 Grand Total:</t>
  </si>
  <si>
    <t>Option 2 Grand Total:</t>
  </si>
  <si>
    <t>Subtotals</t>
  </si>
  <si>
    <t xml:space="preserve"> </t>
  </si>
  <si>
    <t>Construction Management</t>
  </si>
  <si>
    <t>to</t>
  </si>
  <si>
    <t>Description</t>
  </si>
  <si>
    <t>TI-1</t>
  </si>
  <si>
    <t>Full build-out of Floor 12, 15,678@ $125</t>
  </si>
  <si>
    <t>TI-2</t>
  </si>
  <si>
    <t>Full build-out of Floor 11, 16,583@ $125</t>
  </si>
  <si>
    <t>TI-3a</t>
  </si>
  <si>
    <t>Renovation of Floor 2, 16,565@ $65</t>
  </si>
  <si>
    <t>TI-3b</t>
  </si>
  <si>
    <t>Floor 2 restroom upgrade</t>
  </si>
  <si>
    <t>CI-1</t>
  </si>
  <si>
    <t>Masonry/window frame repairs</t>
  </si>
  <si>
    <t>CI-2</t>
  </si>
  <si>
    <t>Roof replacement</t>
  </si>
  <si>
    <t>CI-3</t>
  </si>
  <si>
    <t>HVAC/air handling system upgrade</t>
  </si>
  <si>
    <t>CI-4</t>
  </si>
  <si>
    <t>HVAC/boilers and cooling towers upgrade</t>
  </si>
  <si>
    <t>CI-5</t>
  </si>
  <si>
    <t>HVAC/ chiller condensate pan replacement</t>
  </si>
  <si>
    <t>CI-6</t>
  </si>
  <si>
    <t>Floor 3 restroom upgrade</t>
  </si>
  <si>
    <t>CI-7</t>
  </si>
  <si>
    <t>Emergency generator and pump system</t>
  </si>
  <si>
    <t>CI-8</t>
  </si>
  <si>
    <t>Elevator modernization</t>
  </si>
  <si>
    <t>Known Tenant Improvements</t>
  </si>
  <si>
    <t>Summary</t>
  </si>
  <si>
    <t>Type 1 Grandtotal</t>
  </si>
  <si>
    <t>Type</t>
  </si>
  <si>
    <t>Leasing Services</t>
  </si>
  <si>
    <t>A-1</t>
  </si>
  <si>
    <t>A-2</t>
  </si>
  <si>
    <t>Lease Renewals w/o Tenant Broker</t>
  </si>
  <si>
    <t>New Leases w/o Tenant Broker</t>
  </si>
  <si>
    <t>New Leases with Tenant Broker</t>
  </si>
  <si>
    <t>Lease Renewals with Tenant Broker</t>
  </si>
  <si>
    <t>Entire Building (rate per RSF)</t>
  </si>
  <si>
    <t>State Bar Occupied + Tenant Occupied (rate per RSF)</t>
  </si>
  <si>
    <t>Itemized Projects</t>
  </si>
  <si>
    <t>Attachment A Tab #</t>
  </si>
  <si>
    <t>Totals</t>
  </si>
  <si>
    <t>Category</t>
  </si>
  <si>
    <t>% by Tier</t>
  </si>
  <si>
    <t>Est Project Cost</t>
  </si>
  <si>
    <t>Ref</t>
  </si>
  <si>
    <t>Project Cost</t>
  </si>
  <si>
    <t>from</t>
  </si>
  <si>
    <t>Tier</t>
  </si>
  <si>
    <t>Project Type 1/2: Fixed/Progressive Percentage Basis</t>
  </si>
  <si>
    <t>Annual Unit</t>
  </si>
  <si>
    <t>Unit Cost</t>
  </si>
  <si>
    <t>Annual Cost</t>
  </si>
  <si>
    <t>Service Option Description, Frequency, Exclusions</t>
  </si>
  <si>
    <t>YR</t>
  </si>
  <si>
    <t>OPT</t>
  </si>
  <si>
    <t>Enter the proposed cost and scope of any optional services, organizational overhead, etc, that are not included in base property mgt fee above &gt;</t>
  </si>
  <si>
    <t>Leasing Transactions</t>
  </si>
  <si>
    <t>Type 1: New Leases w/Coop Broker</t>
  </si>
  <si>
    <t>Type 2: New Leases Direct</t>
  </si>
  <si>
    <t>Type 3: Lease Renewals w/Coop Broker</t>
  </si>
  <si>
    <t>Type 4: Lease Renewals Direct</t>
  </si>
  <si>
    <t>Attachment A-1: Itemized Cost Proposal</t>
  </si>
  <si>
    <t>Attachment A-2: Itemized Cost Proposal</t>
  </si>
  <si>
    <t>Optional Services not included in Fee Opt 1/2 above</t>
  </si>
  <si>
    <t>Itemized Options</t>
  </si>
  <si>
    <t>Term</t>
  </si>
  <si>
    <t>n/a</t>
  </si>
  <si>
    <t>Project Mgt Fee</t>
  </si>
  <si>
    <t xml:space="preserve">Vendor's Listing Team:  </t>
  </si>
  <si>
    <t xml:space="preserve">Cooperating Broker:  </t>
  </si>
  <si>
    <t xml:space="preserve">per RSF per year, capped at </t>
  </si>
  <si>
    <t>plus</t>
  </si>
  <si>
    <t>Cap (10 years)</t>
  </si>
  <si>
    <t>10-Year Commission Comparisons by Type</t>
  </si>
  <si>
    <t>Listing Team</t>
  </si>
  <si>
    <t>Coop Broker</t>
  </si>
  <si>
    <t>A-3</t>
  </si>
  <si>
    <t xml:space="preserve">All previous tabs summarized below. </t>
  </si>
  <si>
    <t>Single solution from summary totals above selected for comparison. RFP grand total amount includes actual fixed bid amounts, averaged rates, projections and all types/options previousy itemized, and is not intended as a guaranteed total amount of business. Amount shown below to be used to calculate proposals for comparison scoring category evenly over 10 years.</t>
  </si>
  <si>
    <t>Type 1 Total</t>
  </si>
  <si>
    <t>Type 2 Total</t>
  </si>
  <si>
    <t>Type 3 Total</t>
  </si>
  <si>
    <t>Type 4 Total</t>
  </si>
  <si>
    <t>RFP Grand Total:</t>
  </si>
  <si>
    <t>@ Rate Total</t>
  </si>
  <si>
    <t>@ Cap Total</t>
  </si>
  <si>
    <t>fixed % fee</t>
  </si>
  <si>
    <t>progressive % fee</t>
  </si>
  <si>
    <t>$ Fee</t>
  </si>
  <si>
    <t>Avg %</t>
  </si>
  <si>
    <t>fixed + progressive %</t>
  </si>
  <si>
    <t>Calc Type</t>
  </si>
  <si>
    <t>Enter bid rates by tier in yellow cells and actual bid amounts and type for known tenant improvements at bottom, continue to Construction Projects  &gt;</t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</si>
  <si>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New leases, secured with the assistance of a cooperating (tenant) broker (includes dual agency scenarios):</t>
    </r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</si>
  <si>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New leases, secured directly, without assistance of a cooperating broker: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</si>
  <si>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Lease renewals/expansions, secured with the assistance of a cooperating (tenant) broker (includes dual agency scenarios):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</si>
  <si>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Lease renewals/expansions, secured directly, without assistance of a cooperating broker:</t>
    </r>
  </si>
  <si>
    <r>
      <t xml:space="preserve">Enter bid amount in yellow cells for either </t>
    </r>
    <r>
      <rPr>
        <i/>
        <u val="single"/>
        <sz val="10"/>
        <color indexed="10"/>
        <rFont val="Arial"/>
        <family val="2"/>
      </rPr>
      <t>Fee Option 1</t>
    </r>
    <r>
      <rPr>
        <i/>
        <sz val="10"/>
        <color indexed="10"/>
        <rFont val="Arial"/>
        <family val="2"/>
      </rPr>
      <t xml:space="preserve"> or</t>
    </r>
    <r>
      <rPr>
        <i/>
        <u val="single"/>
        <sz val="10"/>
        <color indexed="10"/>
        <rFont val="Arial"/>
        <family val="2"/>
      </rPr>
      <t xml:space="preserve"> Fee Option 2</t>
    </r>
    <r>
      <rPr>
        <i/>
        <sz val="10"/>
        <color indexed="10"/>
        <rFont val="Arial"/>
        <family val="2"/>
      </rPr>
      <t>, adding any other expenses below before continuing to Construction Mgt  &gt;</t>
    </r>
  </si>
  <si>
    <t>Attachment A-3: Itemized Cost Proposal</t>
  </si>
  <si>
    <t>Enter commission rate per rentable square foot per year, with a cap, for the following  4 lease types.  Rates will populate 10 year comparison below. Enter dollar amounts in the yellow cells only, all others cells locked. Proceed to Property Mgt tab &gt;&gt;</t>
  </si>
  <si>
    <t>Optional Services Annual Grand Total:</t>
  </si>
  <si>
    <t>Known Tenant Improvements 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</si>
</sst>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9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22"/>
      <name val="Calibri"/>
      <family val="2"/>
    </font>
    <font>
      <b/>
      <i/>
      <sz val="10"/>
      <color indexed="10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b/>
      <sz val="11"/>
      <color indexed="30"/>
      <name val="Arial"/>
      <family val="2"/>
    </font>
    <font>
      <sz val="11"/>
      <color indexed="30"/>
      <name val="Calibri"/>
      <family val="2"/>
    </font>
    <font>
      <b/>
      <sz val="11"/>
      <color indexed="8"/>
      <name val="Arial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9"/>
      <color rgb="FFFF0000"/>
      <name val="Arial"/>
      <family val="2"/>
    </font>
    <font>
      <b/>
      <sz val="14"/>
      <color theme="1"/>
      <name val="Arial"/>
      <family val="2"/>
    </font>
    <font>
      <sz val="10"/>
      <color theme="0" tint="-0.04997999966144562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 tint="-0.04997999966144562"/>
      <name val="Calibri"/>
      <family val="2"/>
    </font>
    <font>
      <b/>
      <i/>
      <sz val="10"/>
      <color rgb="FFFF0000"/>
      <name val="Arial"/>
      <family val="2"/>
    </font>
    <font>
      <b/>
      <sz val="10"/>
      <color rgb="FF0033CC"/>
      <name val="Arial"/>
      <family val="2"/>
    </font>
    <font>
      <i/>
      <sz val="10"/>
      <color theme="1"/>
      <name val="Arial"/>
      <family val="2"/>
    </font>
    <font>
      <b/>
      <sz val="11"/>
      <color rgb="FF0033CC"/>
      <name val="Arial"/>
      <family val="2"/>
    </font>
    <font>
      <sz val="11"/>
      <color rgb="FF0033CC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i/>
      <sz val="10"/>
      <color rgb="FFFF0000"/>
      <name val="Arial"/>
      <family val="2"/>
    </font>
    <font>
      <i/>
      <sz val="11"/>
      <color rgb="FFFF0000"/>
      <name val="Calibri"/>
      <family val="2"/>
    </font>
    <font>
      <i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/>
      <top style="thin">
        <color theme="0" tint="-0.149959996342659"/>
      </top>
      <bottom style="thin"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56" fillId="0" borderId="0" xfId="0" applyFont="1" applyAlignment="1">
      <alignment/>
    </xf>
    <xf numFmtId="44" fontId="56" fillId="0" borderId="10" xfId="44" applyFont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5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Border="1" applyAlignment="1">
      <alignment/>
    </xf>
    <xf numFmtId="0" fontId="56" fillId="0" borderId="11" xfId="0" applyFont="1" applyBorder="1" applyAlignment="1">
      <alignment/>
    </xf>
    <xf numFmtId="0" fontId="57" fillId="33" borderId="0" xfId="0" applyFont="1" applyFill="1" applyAlignment="1">
      <alignment horizontal="right" vertical="center"/>
    </xf>
    <xf numFmtId="44" fontId="57" fillId="0" borderId="0" xfId="0" applyNumberFormat="1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8" fillId="34" borderId="14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 wrapText="1"/>
    </xf>
    <xf numFmtId="44" fontId="58" fillId="34" borderId="14" xfId="44" applyFont="1" applyFill="1" applyBorder="1" applyAlignment="1">
      <alignment horizontal="center" vertical="center"/>
    </xf>
    <xf numFmtId="44" fontId="56" fillId="0" borderId="15" xfId="44" applyFont="1" applyBorder="1" applyAlignment="1">
      <alignment/>
    </xf>
    <xf numFmtId="0" fontId="56" fillId="33" borderId="0" xfId="0" applyFont="1" applyFill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wrapText="1"/>
      <protection/>
    </xf>
    <xf numFmtId="0" fontId="56" fillId="33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33" borderId="0" xfId="0" applyFont="1" applyFill="1" applyAlignment="1" applyProtection="1">
      <alignment horizontal="right" indent="1"/>
      <protection/>
    </xf>
    <xf numFmtId="37" fontId="56" fillId="0" borderId="0" xfId="44" applyNumberFormat="1" applyFont="1" applyFill="1" applyBorder="1" applyAlignment="1" applyProtection="1">
      <alignment/>
      <protection/>
    </xf>
    <xf numFmtId="44" fontId="56" fillId="0" borderId="10" xfId="44" applyFont="1" applyFill="1" applyBorder="1" applyAlignment="1" applyProtection="1">
      <alignment/>
      <protection/>
    </xf>
    <xf numFmtId="37" fontId="56" fillId="0" borderId="11" xfId="44" applyNumberFormat="1" applyFont="1" applyFill="1" applyBorder="1" applyAlignment="1" applyProtection="1">
      <alignment/>
      <protection/>
    </xf>
    <xf numFmtId="44" fontId="56" fillId="0" borderId="15" xfId="44" applyFont="1" applyFill="1" applyBorder="1" applyAlignment="1" applyProtection="1">
      <alignment/>
      <protection/>
    </xf>
    <xf numFmtId="0" fontId="58" fillId="33" borderId="0" xfId="0" applyFont="1" applyFill="1" applyAlignment="1" applyProtection="1">
      <alignment horizontal="right" indent="1"/>
      <protection/>
    </xf>
    <xf numFmtId="0" fontId="57" fillId="33" borderId="0" xfId="0" applyFont="1" applyFill="1" applyAlignment="1" applyProtection="1">
      <alignment horizontal="right"/>
      <protection/>
    </xf>
    <xf numFmtId="44" fontId="57" fillId="33" borderId="0" xfId="0" applyNumberFormat="1" applyFont="1" applyFill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33" borderId="0" xfId="0" applyFont="1" applyFill="1" applyAlignment="1" applyProtection="1">
      <alignment vertical="center"/>
      <protection/>
    </xf>
    <xf numFmtId="0" fontId="58" fillId="16" borderId="14" xfId="0" applyFont="1" applyFill="1" applyBorder="1" applyAlignment="1" applyProtection="1">
      <alignment horizontal="center" vertical="center"/>
      <protection/>
    </xf>
    <xf numFmtId="44" fontId="57" fillId="33" borderId="0" xfId="0" applyNumberFormat="1" applyFont="1" applyFill="1" applyAlignment="1" applyProtection="1">
      <alignment/>
      <protection/>
    </xf>
    <xf numFmtId="37" fontId="56" fillId="33" borderId="0" xfId="44" applyNumberFormat="1" applyFont="1" applyFill="1" applyBorder="1" applyAlignment="1" applyProtection="1">
      <alignment/>
      <protection/>
    </xf>
    <xf numFmtId="44" fontId="56" fillId="33" borderId="0" xfId="44" applyFont="1" applyFill="1" applyBorder="1" applyAlignment="1" applyProtection="1">
      <alignment/>
      <protection/>
    </xf>
    <xf numFmtId="9" fontId="56" fillId="33" borderId="0" xfId="57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8" fillId="8" borderId="14" xfId="0" applyFont="1" applyFill="1" applyBorder="1" applyAlignment="1" applyProtection="1">
      <alignment horizontal="center" vertical="center"/>
      <protection/>
    </xf>
    <xf numFmtId="0" fontId="58" fillId="34" borderId="16" xfId="0" applyFont="1" applyFill="1" applyBorder="1" applyAlignment="1" applyProtection="1">
      <alignment horizontal="center" vertical="center"/>
      <protection/>
    </xf>
    <xf numFmtId="0" fontId="58" fillId="10" borderId="17" xfId="0" applyFont="1" applyFill="1" applyBorder="1" applyAlignment="1" applyProtection="1">
      <alignment horizontal="center" vertical="center"/>
      <protection/>
    </xf>
    <xf numFmtId="0" fontId="58" fillId="34" borderId="18" xfId="0" applyFont="1" applyFill="1" applyBorder="1" applyAlignment="1" applyProtection="1">
      <alignment horizontal="center" vertical="center"/>
      <protection/>
    </xf>
    <xf numFmtId="0" fontId="58" fillId="34" borderId="17" xfId="0" applyFont="1" applyFill="1" applyBorder="1" applyAlignment="1" applyProtection="1">
      <alignment horizontal="center" vertical="center"/>
      <protection/>
    </xf>
    <xf numFmtId="0" fontId="58" fillId="8" borderId="17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/>
      <protection/>
    </xf>
    <xf numFmtId="0" fontId="56" fillId="0" borderId="18" xfId="0" applyFont="1" applyFill="1" applyBorder="1" applyAlignment="1" applyProtection="1">
      <alignment horizontal="center"/>
      <protection/>
    </xf>
    <xf numFmtId="0" fontId="56" fillId="0" borderId="12" xfId="0" applyFont="1" applyFill="1" applyBorder="1" applyAlignment="1" applyProtection="1">
      <alignment horizontal="center"/>
      <protection/>
    </xf>
    <xf numFmtId="0" fontId="56" fillId="0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56" fillId="35" borderId="0" xfId="44" applyNumberFormat="1" applyFont="1" applyFill="1" applyBorder="1" applyAlignment="1" applyProtection="1">
      <alignment/>
      <protection locked="0"/>
    </xf>
    <xf numFmtId="164" fontId="56" fillId="35" borderId="19" xfId="44" applyNumberFormat="1" applyFont="1" applyFill="1" applyBorder="1" applyAlignment="1" applyProtection="1">
      <alignment/>
      <protection locked="0"/>
    </xf>
    <xf numFmtId="164" fontId="56" fillId="35" borderId="11" xfId="44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10" fontId="56" fillId="33" borderId="0" xfId="57" applyNumberFormat="1" applyFont="1" applyFill="1" applyBorder="1" applyAlignment="1" applyProtection="1">
      <alignment horizontal="center"/>
      <protection/>
    </xf>
    <xf numFmtId="164" fontId="56" fillId="0" borderId="0" xfId="44" applyNumberFormat="1" applyFont="1" applyFill="1" applyBorder="1" applyAlignment="1" applyProtection="1">
      <alignment/>
      <protection/>
    </xf>
    <xf numFmtId="164" fontId="56" fillId="0" borderId="11" xfId="44" applyNumberFormat="1" applyFont="1" applyFill="1" applyBorder="1" applyAlignment="1" applyProtection="1">
      <alignment/>
      <protection/>
    </xf>
    <xf numFmtId="164" fontId="56" fillId="0" borderId="11" xfId="44" applyNumberFormat="1" applyFont="1" applyFill="1" applyBorder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 vertical="center"/>
      <protection/>
    </xf>
    <xf numFmtId="0" fontId="58" fillId="0" borderId="0" xfId="0" applyFont="1" applyAlignment="1" applyProtection="1">
      <alignment/>
      <protection/>
    </xf>
    <xf numFmtId="0" fontId="58" fillId="16" borderId="2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center"/>
      <protection/>
    </xf>
    <xf numFmtId="0" fontId="58" fillId="34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6" fillId="0" borderId="18" xfId="0" applyFont="1" applyBorder="1" applyAlignment="1">
      <alignment horizontal="left"/>
    </xf>
    <xf numFmtId="0" fontId="56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6" fillId="0" borderId="19" xfId="0" applyFont="1" applyBorder="1" applyAlignment="1">
      <alignment/>
    </xf>
    <xf numFmtId="44" fontId="56" fillId="0" borderId="21" xfId="44" applyFont="1" applyBorder="1" applyAlignment="1">
      <alignment/>
    </xf>
    <xf numFmtId="0" fontId="56" fillId="0" borderId="11" xfId="0" applyFont="1" applyBorder="1" applyAlignment="1">
      <alignment horizontal="left"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wrapText="1"/>
      <protection/>
    </xf>
    <xf numFmtId="0" fontId="56" fillId="34" borderId="12" xfId="0" applyFont="1" applyFill="1" applyBorder="1" applyAlignment="1" applyProtection="1">
      <alignment horizontal="center" wrapText="1"/>
      <protection/>
    </xf>
    <xf numFmtId="0" fontId="64" fillId="33" borderId="0" xfId="0" applyFont="1" applyFill="1" applyBorder="1" applyAlignment="1" applyProtection="1">
      <alignment horizontal="center" wrapText="1"/>
      <protection/>
    </xf>
    <xf numFmtId="0" fontId="56" fillId="34" borderId="22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wrapText="1"/>
      <protection/>
    </xf>
    <xf numFmtId="0" fontId="56" fillId="34" borderId="13" xfId="0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 applyProtection="1">
      <alignment horizontal="center"/>
      <protection/>
    </xf>
    <xf numFmtId="0" fontId="56" fillId="34" borderId="23" xfId="0" applyFont="1" applyFill="1" applyBorder="1" applyAlignment="1" applyProtection="1">
      <alignment horizontal="center"/>
      <protection/>
    </xf>
    <xf numFmtId="44" fontId="64" fillId="33" borderId="0" xfId="44" applyFont="1" applyFill="1" applyBorder="1" applyAlignment="1" applyProtection="1">
      <alignment/>
      <protection/>
    </xf>
    <xf numFmtId="44" fontId="56" fillId="0" borderId="22" xfId="44" applyFont="1" applyBorder="1" applyAlignment="1" applyProtection="1">
      <alignment/>
      <protection/>
    </xf>
    <xf numFmtId="44" fontId="64" fillId="33" borderId="0" xfId="0" applyNumberFormat="1" applyFont="1" applyFill="1" applyBorder="1" applyAlignment="1" applyProtection="1">
      <alignment/>
      <protection/>
    </xf>
    <xf numFmtId="1" fontId="64" fillId="33" borderId="0" xfId="0" applyNumberFormat="1" applyFont="1" applyFill="1" applyBorder="1" applyAlignment="1" applyProtection="1">
      <alignment horizontal="left"/>
      <protection/>
    </xf>
    <xf numFmtId="0" fontId="65" fillId="33" borderId="0" xfId="0" applyFont="1" applyFill="1" applyBorder="1" applyAlignment="1" applyProtection="1">
      <alignment horizontal="right"/>
      <protection/>
    </xf>
    <xf numFmtId="44" fontId="56" fillId="0" borderId="21" xfId="44" applyFont="1" applyFill="1" applyBorder="1" applyAlignment="1" applyProtection="1">
      <alignment/>
      <protection/>
    </xf>
    <xf numFmtId="0" fontId="6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18" xfId="0" applyFont="1" applyBorder="1" applyAlignment="1" applyProtection="1">
      <alignment horizontal="center"/>
      <protection/>
    </xf>
    <xf numFmtId="164" fontId="56" fillId="0" borderId="19" xfId="44" applyNumberFormat="1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4" fontId="0" fillId="33" borderId="0" xfId="0" applyNumberFormat="1" applyFill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6" fillId="0" borderId="12" xfId="0" applyFont="1" applyBorder="1" applyAlignment="1" applyProtection="1">
      <alignment horizontal="center"/>
      <protection/>
    </xf>
    <xf numFmtId="164" fontId="56" fillId="0" borderId="0" xfId="44" applyNumberFormat="1" applyFont="1" applyBorder="1" applyAlignment="1" applyProtection="1">
      <alignment/>
      <protection/>
    </xf>
    <xf numFmtId="0" fontId="56" fillId="33" borderId="10" xfId="0" applyFont="1" applyFill="1" applyBorder="1" applyAlignment="1" applyProtection="1">
      <alignment horizontal="center"/>
      <protection/>
    </xf>
    <xf numFmtId="0" fontId="56" fillId="0" borderId="13" xfId="0" applyFont="1" applyBorder="1" applyAlignment="1" applyProtection="1">
      <alignment horizontal="center"/>
      <protection/>
    </xf>
    <xf numFmtId="164" fontId="56" fillId="0" borderId="11" xfId="44" applyNumberFormat="1" applyFont="1" applyBorder="1" applyAlignment="1" applyProtection="1">
      <alignment/>
      <protection/>
    </xf>
    <xf numFmtId="44" fontId="57" fillId="33" borderId="0" xfId="0" applyNumberFormat="1" applyFont="1" applyFill="1" applyAlignment="1" applyProtection="1">
      <alignment vertical="center"/>
      <protection/>
    </xf>
    <xf numFmtId="10" fontId="56" fillId="35" borderId="21" xfId="57" applyNumberFormat="1" applyFont="1" applyFill="1" applyBorder="1" applyAlignment="1" applyProtection="1">
      <alignment horizontal="center"/>
      <protection locked="0"/>
    </xf>
    <xf numFmtId="10" fontId="56" fillId="35" borderId="10" xfId="57" applyNumberFormat="1" applyFont="1" applyFill="1" applyBorder="1" applyAlignment="1" applyProtection="1">
      <alignment horizontal="center"/>
      <protection locked="0"/>
    </xf>
    <xf numFmtId="10" fontId="56" fillId="35" borderId="15" xfId="57" applyNumberFormat="1" applyFont="1" applyFill="1" applyBorder="1" applyAlignment="1" applyProtection="1">
      <alignment horizontal="center"/>
      <protection locked="0"/>
    </xf>
    <xf numFmtId="0" fontId="57" fillId="33" borderId="0" xfId="0" applyFont="1" applyFill="1" applyAlignment="1" applyProtection="1">
      <alignment horizontal="left" indent="3"/>
      <protection/>
    </xf>
    <xf numFmtId="0" fontId="57" fillId="33" borderId="0" xfId="0" applyFont="1" applyFill="1" applyAlignment="1" applyProtection="1">
      <alignment horizontal="left" indent="7"/>
      <protection/>
    </xf>
    <xf numFmtId="0" fontId="0" fillId="0" borderId="0" xfId="0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0" fontId="0" fillId="33" borderId="0" xfId="0" applyFill="1" applyAlignment="1" applyProtection="1">
      <alignment horizontal="left" indent="3"/>
      <protection/>
    </xf>
    <xf numFmtId="1" fontId="56" fillId="0" borderId="12" xfId="0" applyNumberFormat="1" applyFont="1" applyBorder="1" applyAlignment="1" applyProtection="1">
      <alignment horizontal="left"/>
      <protection/>
    </xf>
    <xf numFmtId="1" fontId="56" fillId="0" borderId="10" xfId="0" applyNumberFormat="1" applyFont="1" applyBorder="1" applyAlignment="1" applyProtection="1">
      <alignment horizontal="left"/>
      <protection/>
    </xf>
    <xf numFmtId="44" fontId="56" fillId="0" borderId="18" xfId="44" applyFont="1" applyBorder="1" applyAlignment="1" applyProtection="1">
      <alignment/>
      <protection/>
    </xf>
    <xf numFmtId="44" fontId="56" fillId="0" borderId="21" xfId="44" applyFont="1" applyBorder="1" applyAlignment="1" applyProtection="1">
      <alignment/>
      <protection/>
    </xf>
    <xf numFmtId="44" fontId="56" fillId="0" borderId="13" xfId="0" applyNumberFormat="1" applyFont="1" applyBorder="1" applyAlignment="1" applyProtection="1">
      <alignment/>
      <protection/>
    </xf>
    <xf numFmtId="44" fontId="56" fillId="0" borderId="15" xfId="0" applyNumberFormat="1" applyFont="1" applyBorder="1" applyAlignment="1" applyProtection="1">
      <alignment/>
      <protection/>
    </xf>
    <xf numFmtId="1" fontId="56" fillId="0" borderId="22" xfId="0" applyNumberFormat="1" applyFont="1" applyBorder="1" applyAlignment="1" applyProtection="1">
      <alignment horizontal="left"/>
      <protection/>
    </xf>
    <xf numFmtId="44" fontId="56" fillId="0" borderId="23" xfId="0" applyNumberFormat="1" applyFont="1" applyBorder="1" applyAlignment="1" applyProtection="1">
      <alignment/>
      <protection/>
    </xf>
    <xf numFmtId="0" fontId="67" fillId="33" borderId="0" xfId="0" applyFont="1" applyFill="1" applyAlignment="1" applyProtection="1">
      <alignment/>
      <protection/>
    </xf>
    <xf numFmtId="1" fontId="56" fillId="0" borderId="16" xfId="0" applyNumberFormat="1" applyFont="1" applyBorder="1" applyAlignment="1" applyProtection="1">
      <alignment horizontal="left"/>
      <protection/>
    </xf>
    <xf numFmtId="1" fontId="56" fillId="0" borderId="20" xfId="0" applyNumberFormat="1" applyFont="1" applyBorder="1" applyAlignment="1" applyProtection="1">
      <alignment horizontal="left"/>
      <protection/>
    </xf>
    <xf numFmtId="1" fontId="56" fillId="0" borderId="14" xfId="0" applyNumberFormat="1" applyFont="1" applyBorder="1" applyAlignment="1" applyProtection="1">
      <alignment horizontal="left"/>
      <protection/>
    </xf>
    <xf numFmtId="44" fontId="56" fillId="0" borderId="17" xfId="44" applyFont="1" applyBorder="1" applyAlignment="1" applyProtection="1">
      <alignment/>
      <protection/>
    </xf>
    <xf numFmtId="0" fontId="68" fillId="33" borderId="0" xfId="0" applyFont="1" applyFill="1" applyAlignment="1" applyProtection="1">
      <alignment horizontal="right" indent="1"/>
      <protection/>
    </xf>
    <xf numFmtId="44" fontId="68" fillId="33" borderId="0" xfId="0" applyNumberFormat="1" applyFont="1" applyFill="1" applyAlignment="1" applyProtection="1">
      <alignment/>
      <protection/>
    </xf>
    <xf numFmtId="44" fontId="68" fillId="33" borderId="0" xfId="0" applyNumberFormat="1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6" fillId="16" borderId="10" xfId="0" applyFont="1" applyFill="1" applyBorder="1" applyAlignment="1" applyProtection="1">
      <alignment horizontal="center" wrapText="1"/>
      <protection/>
    </xf>
    <xf numFmtId="0" fontId="56" fillId="16" borderId="15" xfId="0" applyFont="1" applyFill="1" applyBorder="1" applyAlignment="1" applyProtection="1">
      <alignment horizontal="center"/>
      <protection/>
    </xf>
    <xf numFmtId="0" fontId="56" fillId="33" borderId="0" xfId="0" applyFont="1" applyFill="1" applyAlignment="1" applyProtection="1">
      <alignment horizontal="right"/>
      <protection/>
    </xf>
    <xf numFmtId="44" fontId="56" fillId="33" borderId="0" xfId="44" applyFont="1" applyFill="1" applyAlignment="1" applyProtection="1">
      <alignment horizontal="left" indent="3"/>
      <protection/>
    </xf>
    <xf numFmtId="0" fontId="0" fillId="33" borderId="0" xfId="0" applyFill="1" applyAlignment="1" applyProtection="1">
      <alignment horizontal="left"/>
      <protection/>
    </xf>
    <xf numFmtId="44" fontId="56" fillId="33" borderId="0" xfId="44" applyFont="1" applyFill="1" applyAlignment="1" applyProtection="1">
      <alignment horizontal="left" vertical="center"/>
      <protection/>
    </xf>
    <xf numFmtId="44" fontId="56" fillId="0" borderId="18" xfId="44" applyFont="1" applyFill="1" applyBorder="1" applyAlignment="1" applyProtection="1">
      <alignment/>
      <protection/>
    </xf>
    <xf numFmtId="44" fontId="56" fillId="0" borderId="17" xfId="44" applyFont="1" applyFill="1" applyBorder="1" applyAlignment="1" applyProtection="1">
      <alignment/>
      <protection/>
    </xf>
    <xf numFmtId="44" fontId="56" fillId="0" borderId="12" xfId="44" applyFont="1" applyFill="1" applyBorder="1" applyAlignment="1" applyProtection="1">
      <alignment/>
      <protection/>
    </xf>
    <xf numFmtId="44" fontId="56" fillId="0" borderId="22" xfId="44" applyFont="1" applyFill="1" applyBorder="1" applyAlignment="1" applyProtection="1">
      <alignment/>
      <protection/>
    </xf>
    <xf numFmtId="44" fontId="56" fillId="0" borderId="13" xfId="44" applyFont="1" applyFill="1" applyBorder="1" applyAlignment="1" applyProtection="1">
      <alignment/>
      <protection/>
    </xf>
    <xf numFmtId="44" fontId="56" fillId="0" borderId="23" xfId="44" applyFont="1" applyFill="1" applyBorder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 indent="1"/>
      <protection/>
    </xf>
    <xf numFmtId="164" fontId="56" fillId="0" borderId="19" xfId="44" applyNumberFormat="1" applyFont="1" applyFill="1" applyBorder="1" applyAlignment="1" applyProtection="1">
      <alignment/>
      <protection/>
    </xf>
    <xf numFmtId="164" fontId="69" fillId="35" borderId="19" xfId="44" applyNumberFormat="1" applyFont="1" applyFill="1" applyBorder="1" applyAlignment="1" applyProtection="1">
      <alignment horizontal="center"/>
      <protection locked="0"/>
    </xf>
    <xf numFmtId="164" fontId="69" fillId="35" borderId="0" xfId="44" applyNumberFormat="1" applyFont="1" applyFill="1" applyBorder="1" applyAlignment="1" applyProtection="1">
      <alignment horizontal="center"/>
      <protection locked="0"/>
    </xf>
    <xf numFmtId="164" fontId="69" fillId="35" borderId="11" xfId="44" applyNumberFormat="1" applyFont="1" applyFill="1" applyBorder="1" applyAlignment="1" applyProtection="1">
      <alignment horizontal="center"/>
      <protection locked="0"/>
    </xf>
    <xf numFmtId="0" fontId="58" fillId="2" borderId="17" xfId="0" applyFont="1" applyFill="1" applyBorder="1" applyAlignment="1" applyProtection="1">
      <alignment horizontal="center" vertical="center"/>
      <protection/>
    </xf>
    <xf numFmtId="44" fontId="58" fillId="34" borderId="17" xfId="44" applyFont="1" applyFill="1" applyBorder="1" applyAlignment="1" applyProtection="1">
      <alignment horizontal="center" vertical="center"/>
      <protection/>
    </xf>
    <xf numFmtId="10" fontId="57" fillId="33" borderId="0" xfId="0" applyNumberFormat="1" applyFont="1" applyFill="1" applyBorder="1" applyAlignment="1" applyProtection="1">
      <alignment vertical="center"/>
      <protection/>
    </xf>
    <xf numFmtId="164" fontId="56" fillId="35" borderId="0" xfId="44" applyNumberFormat="1" applyFont="1" applyFill="1" applyBorder="1" applyAlignment="1" applyProtection="1">
      <alignment/>
      <protection locked="0"/>
    </xf>
    <xf numFmtId="10" fontId="69" fillId="0" borderId="0" xfId="57" applyNumberFormat="1" applyFont="1" applyFill="1" applyBorder="1" applyAlignment="1" applyProtection="1">
      <alignment horizontal="center"/>
      <protection/>
    </xf>
    <xf numFmtId="10" fontId="69" fillId="35" borderId="0" xfId="57" applyNumberFormat="1" applyFont="1" applyFill="1" applyBorder="1" applyAlignment="1" applyProtection="1">
      <alignment horizontal="center"/>
      <protection locked="0"/>
    </xf>
    <xf numFmtId="10" fontId="69" fillId="35" borderId="11" xfId="57" applyNumberFormat="1" applyFont="1" applyFill="1" applyBorder="1" applyAlignment="1" applyProtection="1">
      <alignment horizontal="center"/>
      <protection locked="0"/>
    </xf>
    <xf numFmtId="10" fontId="56" fillId="0" borderId="21" xfId="57" applyNumberFormat="1" applyFont="1" applyFill="1" applyBorder="1" applyAlignment="1" applyProtection="1">
      <alignment/>
      <protection/>
    </xf>
    <xf numFmtId="10" fontId="56" fillId="0" borderId="10" xfId="57" applyNumberFormat="1" applyFont="1" applyFill="1" applyBorder="1" applyAlignment="1" applyProtection="1">
      <alignment/>
      <protection/>
    </xf>
    <xf numFmtId="10" fontId="56" fillId="0" borderId="15" xfId="57" applyNumberFormat="1" applyFont="1" applyFill="1" applyBorder="1" applyAlignment="1" applyProtection="1">
      <alignment/>
      <protection/>
    </xf>
    <xf numFmtId="0" fontId="66" fillId="33" borderId="0" xfId="0" applyNumberFormat="1" applyFont="1" applyFill="1" applyAlignment="1" applyProtection="1">
      <alignment/>
      <protection/>
    </xf>
    <xf numFmtId="9" fontId="56" fillId="35" borderId="24" xfId="57" applyFont="1" applyFill="1" applyBorder="1" applyAlignment="1" applyProtection="1">
      <alignment/>
      <protection locked="0"/>
    </xf>
    <xf numFmtId="44" fontId="56" fillId="35" borderId="25" xfId="44" applyFont="1" applyFill="1" applyBorder="1" applyAlignment="1" applyProtection="1">
      <alignment/>
      <protection locked="0"/>
    </xf>
    <xf numFmtId="9" fontId="56" fillId="35" borderId="26" xfId="57" applyFont="1" applyFill="1" applyBorder="1" applyAlignment="1" applyProtection="1">
      <alignment/>
      <protection locked="0"/>
    </xf>
    <xf numFmtId="44" fontId="56" fillId="35" borderId="27" xfId="44" applyFont="1" applyFill="1" applyBorder="1" applyAlignment="1" applyProtection="1">
      <alignment/>
      <protection locked="0"/>
    </xf>
    <xf numFmtId="9" fontId="56" fillId="35" borderId="28" xfId="57" applyFont="1" applyFill="1" applyBorder="1" applyAlignment="1" applyProtection="1">
      <alignment/>
      <protection locked="0"/>
    </xf>
    <xf numFmtId="44" fontId="56" fillId="35" borderId="29" xfId="44" applyFont="1" applyFill="1" applyBorder="1" applyAlignment="1" applyProtection="1">
      <alignment/>
      <protection locked="0"/>
    </xf>
    <xf numFmtId="44" fontId="56" fillId="35" borderId="30" xfId="44" applyFont="1" applyFill="1" applyBorder="1" applyAlignment="1" applyProtection="1">
      <alignment/>
      <protection locked="0"/>
    </xf>
    <xf numFmtId="44" fontId="56" fillId="35" borderId="31" xfId="44" applyFont="1" applyFill="1" applyBorder="1" applyAlignment="1" applyProtection="1">
      <alignment/>
      <protection locked="0"/>
    </xf>
    <xf numFmtId="44" fontId="56" fillId="35" borderId="32" xfId="44" applyFont="1" applyFill="1" applyBorder="1" applyAlignment="1" applyProtection="1">
      <alignment/>
      <protection locked="0"/>
    </xf>
    <xf numFmtId="165" fontId="56" fillId="35" borderId="33" xfId="44" applyNumberFormat="1" applyFont="1" applyFill="1" applyBorder="1" applyAlignment="1" applyProtection="1">
      <alignment/>
      <protection locked="0"/>
    </xf>
    <xf numFmtId="44" fontId="56" fillId="35" borderId="34" xfId="44" applyFont="1" applyFill="1" applyBorder="1" applyAlignment="1" applyProtection="1">
      <alignment/>
      <protection locked="0"/>
    </xf>
    <xf numFmtId="165" fontId="56" fillId="35" borderId="35" xfId="44" applyNumberFormat="1" applyFont="1" applyFill="1" applyBorder="1" applyAlignment="1" applyProtection="1">
      <alignment/>
      <protection locked="0"/>
    </xf>
    <xf numFmtId="44" fontId="56" fillId="35" borderId="36" xfId="44" applyFont="1" applyFill="1" applyBorder="1" applyAlignment="1" applyProtection="1">
      <alignment/>
      <protection locked="0"/>
    </xf>
    <xf numFmtId="165" fontId="56" fillId="35" borderId="37" xfId="44" applyNumberFormat="1" applyFont="1" applyFill="1" applyBorder="1" applyAlignment="1" applyProtection="1">
      <alignment/>
      <protection locked="0"/>
    </xf>
    <xf numFmtId="44" fontId="56" fillId="35" borderId="38" xfId="44" applyFont="1" applyFill="1" applyBorder="1" applyAlignment="1" applyProtection="1">
      <alignment/>
      <protection locked="0"/>
    </xf>
    <xf numFmtId="44" fontId="56" fillId="35" borderId="0" xfId="44" applyFont="1" applyFill="1" applyBorder="1" applyAlignment="1" applyProtection="1">
      <alignment horizontal="left" vertical="center"/>
      <protection locked="0"/>
    </xf>
    <xf numFmtId="44" fontId="56" fillId="35" borderId="0" xfId="44" applyFont="1" applyFill="1" applyBorder="1" applyAlignment="1" applyProtection="1">
      <alignment horizontal="left" indent="3"/>
      <protection locked="0"/>
    </xf>
    <xf numFmtId="44" fontId="56" fillId="33" borderId="0" xfId="44" applyFont="1" applyFill="1" applyBorder="1" applyAlignment="1" applyProtection="1">
      <alignment horizontal="left" indent="3"/>
      <protection/>
    </xf>
    <xf numFmtId="44" fontId="56" fillId="33" borderId="0" xfId="44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44" fontId="56" fillId="0" borderId="10" xfId="44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0" fillId="33" borderId="0" xfId="0" applyFont="1" applyFill="1" applyAlignment="1" applyProtection="1">
      <alignment horizontal="left"/>
      <protection/>
    </xf>
    <xf numFmtId="0" fontId="71" fillId="0" borderId="0" xfId="0" applyFont="1" applyAlignment="1" applyProtection="1">
      <alignment horizontal="left"/>
      <protection/>
    </xf>
    <xf numFmtId="0" fontId="56" fillId="33" borderId="0" xfId="0" applyFont="1" applyFill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left" vertical="center" wrapText="1"/>
      <protection/>
    </xf>
    <xf numFmtId="0" fontId="60" fillId="33" borderId="39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/>
      <protection/>
    </xf>
    <xf numFmtId="0" fontId="72" fillId="33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57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8" fillId="8" borderId="18" xfId="0" applyFont="1" applyFill="1" applyBorder="1" applyAlignment="1" applyProtection="1">
      <alignment horizontal="center" vertical="center"/>
      <protection/>
    </xf>
    <xf numFmtId="0" fontId="58" fillId="8" borderId="21" xfId="0" applyFont="1" applyFill="1" applyBorder="1" applyAlignment="1" applyProtection="1">
      <alignment horizontal="center" vertical="center"/>
      <protection/>
    </xf>
    <xf numFmtId="0" fontId="57" fillId="33" borderId="40" xfId="0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56" fillId="35" borderId="26" xfId="0" applyFont="1" applyFill="1" applyBorder="1" applyAlignment="1" applyProtection="1">
      <alignment horizontal="left" vertical="center" wrapText="1"/>
      <protection locked="0"/>
    </xf>
    <xf numFmtId="0" fontId="73" fillId="35" borderId="35" xfId="0" applyFont="1" applyFill="1" applyBorder="1" applyAlignment="1" applyProtection="1">
      <alignment horizontal="left" vertical="center" wrapText="1"/>
      <protection locked="0"/>
    </xf>
    <xf numFmtId="0" fontId="56" fillId="33" borderId="41" xfId="0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74" fillId="33" borderId="0" xfId="0" applyFont="1" applyFill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4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35" borderId="28" xfId="0" applyFont="1" applyFill="1" applyBorder="1" applyAlignment="1" applyProtection="1">
      <alignment horizontal="left" vertical="center" wrapText="1"/>
      <protection locked="0"/>
    </xf>
    <xf numFmtId="0" fontId="73" fillId="35" borderId="37" xfId="0" applyFont="1" applyFill="1" applyBorder="1" applyAlignment="1" applyProtection="1">
      <alignment horizontal="left" vertical="center" wrapText="1"/>
      <protection locked="0"/>
    </xf>
    <xf numFmtId="0" fontId="58" fillId="9" borderId="16" xfId="0" applyFont="1" applyFill="1" applyBorder="1" applyAlignment="1" applyProtection="1">
      <alignment horizontal="center" vertical="center"/>
      <protection/>
    </xf>
    <xf numFmtId="0" fontId="58" fillId="9" borderId="42" xfId="0" applyFont="1" applyFill="1" applyBorder="1" applyAlignment="1" applyProtection="1">
      <alignment horizontal="center" vertical="center"/>
      <protection/>
    </xf>
    <xf numFmtId="0" fontId="58" fillId="9" borderId="20" xfId="0" applyFont="1" applyFill="1" applyBorder="1" applyAlignment="1" applyProtection="1">
      <alignment horizontal="center" vertical="center"/>
      <protection/>
    </xf>
    <xf numFmtId="0" fontId="58" fillId="16" borderId="16" xfId="0" applyFont="1" applyFill="1" applyBorder="1" applyAlignment="1" applyProtection="1">
      <alignment horizontal="center" vertical="center"/>
      <protection/>
    </xf>
    <xf numFmtId="0" fontId="58" fillId="16" borderId="20" xfId="0" applyFont="1" applyFill="1" applyBorder="1" applyAlignment="1" applyProtection="1">
      <alignment horizontal="center" vertical="center"/>
      <protection/>
    </xf>
    <xf numFmtId="0" fontId="58" fillId="34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56" fillId="35" borderId="24" xfId="0" applyFont="1" applyFill="1" applyBorder="1" applyAlignment="1" applyProtection="1">
      <alignment horizontal="left" vertical="center" wrapText="1"/>
      <protection locked="0"/>
    </xf>
    <xf numFmtId="0" fontId="73" fillId="35" borderId="33" xfId="0" applyFont="1" applyFill="1" applyBorder="1" applyAlignment="1" applyProtection="1">
      <alignment horizontal="left" vertical="center" wrapText="1"/>
      <protection locked="0"/>
    </xf>
    <xf numFmtId="0" fontId="59" fillId="33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5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6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9" fillId="33" borderId="0" xfId="0" applyFont="1" applyFill="1" applyAlignment="1" applyProtection="1">
      <alignment wrapText="1"/>
      <protection/>
    </xf>
    <xf numFmtId="0" fontId="56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2" fillId="36" borderId="14" xfId="0" applyFont="1" applyFill="1" applyBorder="1" applyAlignment="1" applyProtection="1">
      <alignment horizontal="center"/>
      <protection/>
    </xf>
    <xf numFmtId="0" fontId="58" fillId="34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2" fillId="37" borderId="14" xfId="0" applyFont="1" applyFill="1" applyBorder="1" applyAlignment="1" applyProtection="1">
      <alignment horizontal="center"/>
      <protection/>
    </xf>
    <xf numFmtId="0" fontId="43" fillId="36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56" fillId="33" borderId="4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6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9" fillId="33" borderId="11" xfId="0" applyFont="1" applyFill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1.8515625" style="30" customWidth="1"/>
    <col min="2" max="2" width="21.57421875" style="30" customWidth="1"/>
    <col min="3" max="3" width="21.00390625" style="30" customWidth="1"/>
    <col min="4" max="4" width="13.7109375" style="30" customWidth="1"/>
    <col min="5" max="5" width="21.28125" style="30" customWidth="1"/>
    <col min="6" max="6" width="6.8515625" style="30" customWidth="1"/>
    <col min="7" max="16384" width="9.140625" style="30" customWidth="1"/>
  </cols>
  <sheetData>
    <row r="1" spans="1:9" ht="15.75" thickBot="1">
      <c r="A1" s="200" t="s">
        <v>92</v>
      </c>
      <c r="B1" s="197"/>
      <c r="C1" s="197"/>
      <c r="D1" s="197"/>
      <c r="E1" s="197"/>
      <c r="F1" s="29"/>
      <c r="G1" s="29"/>
      <c r="H1" s="29"/>
      <c r="I1" s="29"/>
    </row>
    <row r="2" spans="1:9" ht="23.25" customHeight="1" thickTop="1">
      <c r="A2" s="202" t="s">
        <v>87</v>
      </c>
      <c r="B2" s="203"/>
      <c r="C2" s="203"/>
      <c r="D2" s="203"/>
      <c r="E2" s="203"/>
      <c r="F2" s="29"/>
      <c r="G2" s="29"/>
      <c r="H2" s="29"/>
      <c r="I2" s="29"/>
    </row>
    <row r="3" spans="1:9" ht="29.25" customHeight="1">
      <c r="A3" s="201" t="s">
        <v>130</v>
      </c>
      <c r="B3" s="197"/>
      <c r="C3" s="197"/>
      <c r="D3" s="197"/>
      <c r="E3" s="197"/>
      <c r="F3" s="29"/>
      <c r="G3" s="29"/>
      <c r="H3" s="29"/>
      <c r="I3" s="29"/>
    </row>
    <row r="4" spans="1:9" ht="6" customHeight="1">
      <c r="A4" s="204"/>
      <c r="B4" s="205"/>
      <c r="C4" s="205"/>
      <c r="D4" s="206"/>
      <c r="E4" s="207"/>
      <c r="F4" s="29"/>
      <c r="G4" s="29"/>
      <c r="H4" s="29"/>
      <c r="I4" s="29"/>
    </row>
    <row r="5" spans="1:9" ht="17.25" customHeight="1">
      <c r="A5" s="196" t="s">
        <v>124</v>
      </c>
      <c r="B5" s="197"/>
      <c r="C5" s="197"/>
      <c r="D5" s="197"/>
      <c r="E5" s="197"/>
      <c r="F5" s="29"/>
      <c r="G5" s="29"/>
      <c r="H5" s="29"/>
      <c r="I5" s="29"/>
    </row>
    <row r="6" spans="1:9" ht="17.25" customHeight="1">
      <c r="A6" s="148" t="s">
        <v>99</v>
      </c>
      <c r="B6" s="190"/>
      <c r="C6" s="150" t="s">
        <v>101</v>
      </c>
      <c r="D6" s="125"/>
      <c r="E6" s="189"/>
      <c r="F6" s="137" t="s">
        <v>102</v>
      </c>
      <c r="G6" s="29"/>
      <c r="H6" s="29"/>
      <c r="I6" s="29"/>
    </row>
    <row r="7" spans="1:9" ht="6" customHeight="1">
      <c r="A7" s="148"/>
      <c r="B7" s="191"/>
      <c r="C7" s="150"/>
      <c r="D7" s="125"/>
      <c r="E7" s="192"/>
      <c r="F7" s="137"/>
      <c r="G7" s="29"/>
      <c r="H7" s="29"/>
      <c r="I7" s="29"/>
    </row>
    <row r="8" spans="1:9" ht="17.25" customHeight="1">
      <c r="A8" s="148" t="s">
        <v>100</v>
      </c>
      <c r="B8" s="190"/>
      <c r="C8" s="126" t="s">
        <v>101</v>
      </c>
      <c r="D8" s="125"/>
      <c r="E8" s="189"/>
      <c r="F8" s="29"/>
      <c r="G8" s="29"/>
      <c r="H8" s="29"/>
      <c r="I8" s="29"/>
    </row>
    <row r="9" spans="1:9" ht="9" customHeight="1">
      <c r="A9" s="148"/>
      <c r="B9" s="149"/>
      <c r="C9" s="150"/>
      <c r="D9" s="125"/>
      <c r="E9" s="151"/>
      <c r="F9" s="29"/>
      <c r="G9" s="29"/>
      <c r="H9" s="29"/>
      <c r="I9" s="29"/>
    </row>
    <row r="10" spans="1:9" ht="17.25" customHeight="1">
      <c r="A10" s="196" t="s">
        <v>125</v>
      </c>
      <c r="B10" s="197"/>
      <c r="C10" s="197"/>
      <c r="D10" s="197"/>
      <c r="E10" s="197"/>
      <c r="F10" s="29"/>
      <c r="G10" s="29"/>
      <c r="H10" s="29"/>
      <c r="I10" s="29"/>
    </row>
    <row r="11" spans="1:9" ht="17.25" customHeight="1">
      <c r="A11" s="148" t="s">
        <v>99</v>
      </c>
      <c r="B11" s="190"/>
      <c r="C11" s="150" t="s">
        <v>101</v>
      </c>
      <c r="D11" s="125"/>
      <c r="E11" s="189"/>
      <c r="F11" s="29"/>
      <c r="G11" s="29"/>
      <c r="H11" s="29"/>
      <c r="I11" s="29"/>
    </row>
    <row r="12" spans="1:9" ht="11.25" customHeight="1">
      <c r="A12" s="148"/>
      <c r="B12" s="149"/>
      <c r="C12" s="150"/>
      <c r="D12" s="125"/>
      <c r="E12" s="151"/>
      <c r="F12" s="29"/>
      <c r="G12" s="29"/>
      <c r="H12" s="29"/>
      <c r="I12" s="29"/>
    </row>
    <row r="13" spans="1:9" ht="17.25" customHeight="1">
      <c r="A13" s="196" t="s">
        <v>126</v>
      </c>
      <c r="B13" s="197"/>
      <c r="C13" s="197"/>
      <c r="D13" s="197"/>
      <c r="E13" s="197"/>
      <c r="F13" s="197"/>
      <c r="G13" s="29"/>
      <c r="H13" s="29"/>
      <c r="I13" s="29"/>
    </row>
    <row r="14" spans="1:9" ht="17.25" customHeight="1">
      <c r="A14" s="148" t="s">
        <v>99</v>
      </c>
      <c r="B14" s="190"/>
      <c r="C14" s="150" t="s">
        <v>101</v>
      </c>
      <c r="D14" s="125"/>
      <c r="E14" s="189"/>
      <c r="F14" s="137" t="s">
        <v>102</v>
      </c>
      <c r="G14" s="29"/>
      <c r="H14" s="29"/>
      <c r="I14" s="29"/>
    </row>
    <row r="15" spans="1:9" ht="6" customHeight="1">
      <c r="A15" s="148"/>
      <c r="B15" s="191"/>
      <c r="C15" s="150"/>
      <c r="D15" s="125"/>
      <c r="E15" s="192"/>
      <c r="F15" s="137"/>
      <c r="G15" s="29"/>
      <c r="H15" s="29"/>
      <c r="I15" s="29"/>
    </row>
    <row r="16" spans="1:9" ht="17.25" customHeight="1">
      <c r="A16" s="148" t="s">
        <v>100</v>
      </c>
      <c r="B16" s="190"/>
      <c r="C16" s="126" t="s">
        <v>101</v>
      </c>
      <c r="D16" s="125"/>
      <c r="E16" s="189"/>
      <c r="F16" s="29"/>
      <c r="G16" s="29"/>
      <c r="H16" s="29"/>
      <c r="I16" s="29"/>
    </row>
    <row r="17" spans="1:9" ht="9.75" customHeight="1">
      <c r="A17" s="148"/>
      <c r="B17" s="149"/>
      <c r="C17" s="150"/>
      <c r="D17" s="125"/>
      <c r="E17" s="151"/>
      <c r="F17" s="29"/>
      <c r="G17" s="29"/>
      <c r="H17" s="29"/>
      <c r="I17" s="29"/>
    </row>
    <row r="18" spans="1:9" ht="17.25" customHeight="1">
      <c r="A18" s="196" t="s">
        <v>127</v>
      </c>
      <c r="B18" s="197"/>
      <c r="C18" s="197"/>
      <c r="D18" s="197"/>
      <c r="E18" s="197"/>
      <c r="F18" s="29"/>
      <c r="G18" s="29"/>
      <c r="H18" s="29"/>
      <c r="I18" s="29"/>
    </row>
    <row r="19" spans="1:9" ht="17.25" customHeight="1">
      <c r="A19" s="148" t="s">
        <v>99</v>
      </c>
      <c r="B19" s="190"/>
      <c r="C19" s="150" t="s">
        <v>101</v>
      </c>
      <c r="D19" s="125"/>
      <c r="E19" s="189"/>
      <c r="F19" s="29"/>
      <c r="G19" s="29"/>
      <c r="H19" s="29"/>
      <c r="I19" s="29"/>
    </row>
    <row r="20" spans="1:9" ht="7.5" customHeight="1">
      <c r="A20" s="124"/>
      <c r="B20" s="128"/>
      <c r="C20" s="128"/>
      <c r="D20" s="125"/>
      <c r="E20" s="125"/>
      <c r="F20" s="29"/>
      <c r="G20" s="29"/>
      <c r="H20" s="29"/>
      <c r="I20" s="29"/>
    </row>
    <row r="21" spans="1:9" ht="21" customHeight="1" thickBot="1">
      <c r="A21" s="210" t="s">
        <v>104</v>
      </c>
      <c r="B21" s="211"/>
      <c r="C21" s="211"/>
      <c r="D21" s="211"/>
      <c r="E21" s="211"/>
      <c r="F21" s="29"/>
      <c r="G21" s="29"/>
      <c r="H21" s="29"/>
      <c r="I21" s="29"/>
    </row>
    <row r="22" spans="1:9" ht="20.25" customHeight="1">
      <c r="A22" s="198" t="s">
        <v>88</v>
      </c>
      <c r="B22" s="199"/>
      <c r="C22" s="199"/>
      <c r="D22" s="198" t="s">
        <v>89</v>
      </c>
      <c r="E22" s="199"/>
      <c r="F22" s="29"/>
      <c r="G22" s="29"/>
      <c r="H22" s="29"/>
      <c r="I22" s="29"/>
    </row>
    <row r="23" spans="1:9" s="34" customFormat="1" ht="21" customHeight="1">
      <c r="A23" s="33"/>
      <c r="B23" s="208" t="s">
        <v>0</v>
      </c>
      <c r="C23" s="209"/>
      <c r="D23" s="92"/>
      <c r="E23" s="57" t="s">
        <v>0</v>
      </c>
      <c r="F23" s="33"/>
      <c r="G23" s="33"/>
      <c r="H23" s="33"/>
      <c r="I23" s="33"/>
    </row>
    <row r="24" spans="1:9" s="97" customFormat="1" ht="12.75" customHeight="1">
      <c r="A24" s="93"/>
      <c r="B24" s="94" t="s">
        <v>105</v>
      </c>
      <c r="C24" s="146" t="s">
        <v>106</v>
      </c>
      <c r="D24" s="95"/>
      <c r="E24" s="96" t="s">
        <v>105</v>
      </c>
      <c r="F24" s="93"/>
      <c r="G24" s="93"/>
      <c r="H24" s="93"/>
      <c r="I24" s="93"/>
    </row>
    <row r="25" spans="1:9" ht="12.75">
      <c r="A25" s="29"/>
      <c r="B25" s="98" t="s">
        <v>1</v>
      </c>
      <c r="C25" s="147" t="s">
        <v>1</v>
      </c>
      <c r="D25" s="99"/>
      <c r="E25" s="100" t="s">
        <v>1</v>
      </c>
      <c r="F25" s="29"/>
      <c r="G25" s="29"/>
      <c r="H25" s="29"/>
      <c r="I25" s="29"/>
    </row>
    <row r="26" spans="1:9" ht="12.75">
      <c r="A26" s="35" t="s">
        <v>13</v>
      </c>
      <c r="B26" s="129">
        <v>16565</v>
      </c>
      <c r="C26" s="130">
        <v>16565</v>
      </c>
      <c r="D26" s="104"/>
      <c r="E26" s="135">
        <v>16565</v>
      </c>
      <c r="F26" s="29"/>
      <c r="G26" s="29"/>
      <c r="H26" s="29"/>
      <c r="I26" s="29"/>
    </row>
    <row r="27" spans="1:9" ht="12.75">
      <c r="A27" s="35" t="s">
        <v>2</v>
      </c>
      <c r="B27" s="152">
        <f>$B$6*$B$26</f>
        <v>0</v>
      </c>
      <c r="C27" s="106">
        <f>$B$8*$C$26</f>
        <v>0</v>
      </c>
      <c r="D27" s="101"/>
      <c r="E27" s="153">
        <f>$B$11*$E$26</f>
        <v>0</v>
      </c>
      <c r="F27" s="29"/>
      <c r="G27" s="29"/>
      <c r="H27" s="29"/>
      <c r="I27" s="29"/>
    </row>
    <row r="28" spans="1:9" ht="12.75">
      <c r="A28" s="35" t="s">
        <v>3</v>
      </c>
      <c r="B28" s="154">
        <f aca="true" t="shared" si="0" ref="B28:B36">$B$6*$B$26</f>
        <v>0</v>
      </c>
      <c r="C28" s="37">
        <f aca="true" t="shared" si="1" ref="C28:C36">$B$8*$C$26</f>
        <v>0</v>
      </c>
      <c r="D28" s="101"/>
      <c r="E28" s="155">
        <f aca="true" t="shared" si="2" ref="E28:E36">$B$11*$E$26</f>
        <v>0</v>
      </c>
      <c r="F28" s="29"/>
      <c r="G28" s="29"/>
      <c r="H28" s="29"/>
      <c r="I28" s="29"/>
    </row>
    <row r="29" spans="1:9" ht="12.75">
      <c r="A29" s="35" t="s">
        <v>4</v>
      </c>
      <c r="B29" s="154">
        <f t="shared" si="0"/>
        <v>0</v>
      </c>
      <c r="C29" s="37">
        <f t="shared" si="1"/>
        <v>0</v>
      </c>
      <c r="D29" s="101"/>
      <c r="E29" s="155">
        <f t="shared" si="2"/>
        <v>0</v>
      </c>
      <c r="F29" s="29"/>
      <c r="G29" s="29"/>
      <c r="H29" s="29"/>
      <c r="I29" s="29"/>
    </row>
    <row r="30" spans="1:9" ht="12.75">
      <c r="A30" s="35" t="s">
        <v>5</v>
      </c>
      <c r="B30" s="154">
        <f t="shared" si="0"/>
        <v>0</v>
      </c>
      <c r="C30" s="37">
        <f t="shared" si="1"/>
        <v>0</v>
      </c>
      <c r="D30" s="101"/>
      <c r="E30" s="155">
        <f t="shared" si="2"/>
        <v>0</v>
      </c>
      <c r="F30" s="29"/>
      <c r="G30" s="29"/>
      <c r="H30" s="29"/>
      <c r="I30" s="29"/>
    </row>
    <row r="31" spans="1:9" ht="12.75">
      <c r="A31" s="35" t="s">
        <v>6</v>
      </c>
      <c r="B31" s="154">
        <f t="shared" si="0"/>
        <v>0</v>
      </c>
      <c r="C31" s="37">
        <f t="shared" si="1"/>
        <v>0</v>
      </c>
      <c r="D31" s="101"/>
      <c r="E31" s="155">
        <f t="shared" si="2"/>
        <v>0</v>
      </c>
      <c r="F31" s="29"/>
      <c r="G31" s="29"/>
      <c r="H31" s="29"/>
      <c r="I31" s="29"/>
    </row>
    <row r="32" spans="1:9" ht="12.75">
      <c r="A32" s="35" t="s">
        <v>7</v>
      </c>
      <c r="B32" s="154">
        <f t="shared" si="0"/>
        <v>0</v>
      </c>
      <c r="C32" s="37">
        <f t="shared" si="1"/>
        <v>0</v>
      </c>
      <c r="D32" s="101"/>
      <c r="E32" s="155">
        <f t="shared" si="2"/>
        <v>0</v>
      </c>
      <c r="F32" s="29"/>
      <c r="G32" s="29"/>
      <c r="H32" s="29"/>
      <c r="I32" s="29"/>
    </row>
    <row r="33" spans="1:9" ht="12.75">
      <c r="A33" s="35" t="s">
        <v>8</v>
      </c>
      <c r="B33" s="154">
        <f t="shared" si="0"/>
        <v>0</v>
      </c>
      <c r="C33" s="37">
        <f t="shared" si="1"/>
        <v>0</v>
      </c>
      <c r="D33" s="101"/>
      <c r="E33" s="155">
        <f t="shared" si="2"/>
        <v>0</v>
      </c>
      <c r="F33" s="29"/>
      <c r="G33" s="29"/>
      <c r="H33" s="29"/>
      <c r="I33" s="29"/>
    </row>
    <row r="34" spans="1:9" ht="12.75">
      <c r="A34" s="35" t="s">
        <v>9</v>
      </c>
      <c r="B34" s="154">
        <f t="shared" si="0"/>
        <v>0</v>
      </c>
      <c r="C34" s="37">
        <f t="shared" si="1"/>
        <v>0</v>
      </c>
      <c r="D34" s="101"/>
      <c r="E34" s="155">
        <f t="shared" si="2"/>
        <v>0</v>
      </c>
      <c r="F34" s="29"/>
      <c r="G34" s="29"/>
      <c r="H34" s="29"/>
      <c r="I34" s="29"/>
    </row>
    <row r="35" spans="1:9" ht="12.75">
      <c r="A35" s="35" t="s">
        <v>10</v>
      </c>
      <c r="B35" s="154">
        <f t="shared" si="0"/>
        <v>0</v>
      </c>
      <c r="C35" s="37">
        <f t="shared" si="1"/>
        <v>0</v>
      </c>
      <c r="D35" s="101"/>
      <c r="E35" s="155">
        <f t="shared" si="2"/>
        <v>0</v>
      </c>
      <c r="F35" s="29"/>
      <c r="G35" s="29"/>
      <c r="H35" s="29"/>
      <c r="I35" s="29"/>
    </row>
    <row r="36" spans="1:9" ht="12.75">
      <c r="A36" s="35" t="s">
        <v>11</v>
      </c>
      <c r="B36" s="156">
        <f t="shared" si="0"/>
        <v>0</v>
      </c>
      <c r="C36" s="39">
        <f t="shared" si="1"/>
        <v>0</v>
      </c>
      <c r="D36" s="101"/>
      <c r="E36" s="157">
        <f t="shared" si="2"/>
        <v>0</v>
      </c>
      <c r="F36" s="29"/>
      <c r="G36" s="29"/>
      <c r="H36" s="29"/>
      <c r="I36" s="29"/>
    </row>
    <row r="37" spans="1:9" ht="12.75">
      <c r="A37" s="158" t="s">
        <v>115</v>
      </c>
      <c r="B37" s="131">
        <f>SUM(B27:B36)</f>
        <v>0</v>
      </c>
      <c r="C37" s="132">
        <f>SUM(C27:C36)</f>
        <v>0</v>
      </c>
      <c r="D37" s="101"/>
      <c r="E37" s="102">
        <f>SUM(E27:E36)</f>
        <v>0</v>
      </c>
      <c r="F37" s="29"/>
      <c r="G37" s="29"/>
      <c r="H37" s="29"/>
      <c r="I37" s="29"/>
    </row>
    <row r="38" spans="1:9" ht="12.75">
      <c r="A38" s="158" t="s">
        <v>116</v>
      </c>
      <c r="B38" s="154">
        <f>E6*B26</f>
        <v>0</v>
      </c>
      <c r="C38" s="37">
        <f>E8*C26</f>
        <v>0</v>
      </c>
      <c r="D38" s="101"/>
      <c r="E38" s="155">
        <f>$E$11*E26</f>
        <v>0</v>
      </c>
      <c r="F38" s="29"/>
      <c r="G38" s="29"/>
      <c r="H38" s="29"/>
      <c r="I38" s="29"/>
    </row>
    <row r="39" spans="1:9" ht="12.75">
      <c r="A39" s="35" t="s">
        <v>14</v>
      </c>
      <c r="B39" s="133">
        <f>MIN(B37,B38)</f>
        <v>0</v>
      </c>
      <c r="C39" s="134">
        <f>MIN(C37,C38)</f>
        <v>0</v>
      </c>
      <c r="D39" s="103"/>
      <c r="E39" s="136">
        <f>MIN(E37,E38)</f>
        <v>0</v>
      </c>
      <c r="F39" s="29"/>
      <c r="G39" s="29"/>
      <c r="H39" s="29"/>
      <c r="I39" s="29"/>
    </row>
    <row r="40" spans="2:9" s="43" customFormat="1" ht="16.5" customHeight="1">
      <c r="B40" s="142" t="s">
        <v>71</v>
      </c>
      <c r="C40" s="143">
        <f>SUM(B39:C39)</f>
        <v>0</v>
      </c>
      <c r="D40" s="105"/>
      <c r="E40" s="144">
        <f>E39</f>
        <v>0</v>
      </c>
      <c r="F40" s="31"/>
      <c r="G40" s="31"/>
      <c r="H40" s="31"/>
      <c r="I40" s="31"/>
    </row>
    <row r="41" spans="1:9" s="127" customFormat="1" ht="20.25" customHeight="1">
      <c r="A41" s="198" t="s">
        <v>90</v>
      </c>
      <c r="B41" s="199"/>
      <c r="C41" s="199"/>
      <c r="D41" s="198" t="s">
        <v>91</v>
      </c>
      <c r="E41" s="199"/>
      <c r="F41" s="145"/>
      <c r="G41" s="145"/>
      <c r="H41" s="145"/>
      <c r="I41" s="145"/>
    </row>
    <row r="42" spans="1:9" s="34" customFormat="1" ht="21" customHeight="1">
      <c r="A42" s="33"/>
      <c r="B42" s="208" t="s">
        <v>0</v>
      </c>
      <c r="C42" s="209"/>
      <c r="D42" s="92"/>
      <c r="E42" s="57" t="s">
        <v>0</v>
      </c>
      <c r="F42" s="33"/>
      <c r="G42" s="33"/>
      <c r="H42" s="33"/>
      <c r="I42" s="33"/>
    </row>
    <row r="43" spans="1:9" s="97" customFormat="1" ht="12.75" customHeight="1">
      <c r="A43" s="93"/>
      <c r="B43" s="94" t="s">
        <v>105</v>
      </c>
      <c r="C43" s="146" t="s">
        <v>106</v>
      </c>
      <c r="D43" s="95"/>
      <c r="E43" s="96" t="s">
        <v>105</v>
      </c>
      <c r="F43" s="93"/>
      <c r="G43" s="93"/>
      <c r="H43" s="93"/>
      <c r="I43" s="93"/>
    </row>
    <row r="44" spans="1:9" ht="12.75">
      <c r="A44" s="29"/>
      <c r="B44" s="98" t="s">
        <v>1</v>
      </c>
      <c r="C44" s="147" t="s">
        <v>1</v>
      </c>
      <c r="D44" s="99"/>
      <c r="E44" s="100" t="s">
        <v>1</v>
      </c>
      <c r="F44" s="29"/>
      <c r="G44" s="29"/>
      <c r="H44" s="29"/>
      <c r="I44" s="29"/>
    </row>
    <row r="45" spans="1:9" ht="12.75">
      <c r="A45" s="35" t="s">
        <v>13</v>
      </c>
      <c r="B45" s="138">
        <v>16565</v>
      </c>
      <c r="C45" s="139">
        <v>16565</v>
      </c>
      <c r="D45" s="104"/>
      <c r="E45" s="140">
        <v>16565</v>
      </c>
      <c r="F45" s="29"/>
      <c r="G45" s="29"/>
      <c r="H45" s="29"/>
      <c r="I45" s="29"/>
    </row>
    <row r="46" spans="1:9" ht="12.75">
      <c r="A46" s="35" t="s">
        <v>2</v>
      </c>
      <c r="B46" s="152">
        <f aca="true" t="shared" si="3" ref="B46:B55">$B$14*$B$45</f>
        <v>0</v>
      </c>
      <c r="C46" s="106">
        <f aca="true" t="shared" si="4" ref="C46:C55">$B$16*$C$45</f>
        <v>0</v>
      </c>
      <c r="D46" s="101"/>
      <c r="E46" s="153">
        <f aca="true" t="shared" si="5" ref="E46:E55">$B$19*$E$45</f>
        <v>0</v>
      </c>
      <c r="F46" s="29"/>
      <c r="G46" s="29"/>
      <c r="H46" s="29"/>
      <c r="I46" s="29"/>
    </row>
    <row r="47" spans="1:9" ht="12.75">
      <c r="A47" s="35" t="s">
        <v>3</v>
      </c>
      <c r="B47" s="154">
        <f t="shared" si="3"/>
        <v>0</v>
      </c>
      <c r="C47" s="37">
        <f t="shared" si="4"/>
        <v>0</v>
      </c>
      <c r="D47" s="101"/>
      <c r="E47" s="155">
        <f t="shared" si="5"/>
        <v>0</v>
      </c>
      <c r="F47" s="29"/>
      <c r="G47" s="29"/>
      <c r="H47" s="29"/>
      <c r="I47" s="29"/>
    </row>
    <row r="48" spans="1:9" ht="12.75">
      <c r="A48" s="35" t="s">
        <v>4</v>
      </c>
      <c r="B48" s="154">
        <f t="shared" si="3"/>
        <v>0</v>
      </c>
      <c r="C48" s="37">
        <f t="shared" si="4"/>
        <v>0</v>
      </c>
      <c r="D48" s="101"/>
      <c r="E48" s="155">
        <f t="shared" si="5"/>
        <v>0</v>
      </c>
      <c r="F48" s="29"/>
      <c r="G48" s="29"/>
      <c r="H48" s="29"/>
      <c r="I48" s="29"/>
    </row>
    <row r="49" spans="1:9" ht="12.75">
      <c r="A49" s="35" t="s">
        <v>5</v>
      </c>
      <c r="B49" s="154">
        <f t="shared" si="3"/>
        <v>0</v>
      </c>
      <c r="C49" s="37">
        <f t="shared" si="4"/>
        <v>0</v>
      </c>
      <c r="D49" s="101"/>
      <c r="E49" s="155">
        <f t="shared" si="5"/>
        <v>0</v>
      </c>
      <c r="F49" s="29"/>
      <c r="G49" s="29"/>
      <c r="H49" s="29"/>
      <c r="I49" s="29"/>
    </row>
    <row r="50" spans="1:9" ht="12.75">
      <c r="A50" s="35" t="s">
        <v>6</v>
      </c>
      <c r="B50" s="154">
        <f t="shared" si="3"/>
        <v>0</v>
      </c>
      <c r="C50" s="37">
        <f t="shared" si="4"/>
        <v>0</v>
      </c>
      <c r="D50" s="101"/>
      <c r="E50" s="155">
        <f t="shared" si="5"/>
        <v>0</v>
      </c>
      <c r="F50" s="29"/>
      <c r="G50" s="29"/>
      <c r="H50" s="29"/>
      <c r="I50" s="29"/>
    </row>
    <row r="51" spans="1:9" ht="12.75">
      <c r="A51" s="35" t="s">
        <v>7</v>
      </c>
      <c r="B51" s="154">
        <f t="shared" si="3"/>
        <v>0</v>
      </c>
      <c r="C51" s="37">
        <f t="shared" si="4"/>
        <v>0</v>
      </c>
      <c r="D51" s="101"/>
      <c r="E51" s="155">
        <f t="shared" si="5"/>
        <v>0</v>
      </c>
      <c r="F51" s="29"/>
      <c r="G51" s="29"/>
      <c r="H51" s="29"/>
      <c r="I51" s="29"/>
    </row>
    <row r="52" spans="1:9" ht="12.75">
      <c r="A52" s="35" t="s">
        <v>8</v>
      </c>
      <c r="B52" s="154">
        <f t="shared" si="3"/>
        <v>0</v>
      </c>
      <c r="C52" s="37">
        <f t="shared" si="4"/>
        <v>0</v>
      </c>
      <c r="D52" s="101"/>
      <c r="E52" s="155">
        <f t="shared" si="5"/>
        <v>0</v>
      </c>
      <c r="F52" s="29"/>
      <c r="G52" s="29"/>
      <c r="H52" s="29"/>
      <c r="I52" s="29"/>
    </row>
    <row r="53" spans="1:9" ht="12.75">
      <c r="A53" s="35" t="s">
        <v>9</v>
      </c>
      <c r="B53" s="154">
        <f t="shared" si="3"/>
        <v>0</v>
      </c>
      <c r="C53" s="37">
        <f t="shared" si="4"/>
        <v>0</v>
      </c>
      <c r="D53" s="101"/>
      <c r="E53" s="155">
        <f t="shared" si="5"/>
        <v>0</v>
      </c>
      <c r="F53" s="29"/>
      <c r="G53" s="29"/>
      <c r="H53" s="29"/>
      <c r="I53" s="29"/>
    </row>
    <row r="54" spans="1:9" ht="12.75">
      <c r="A54" s="35" t="s">
        <v>10</v>
      </c>
      <c r="B54" s="154">
        <f t="shared" si="3"/>
        <v>0</v>
      </c>
      <c r="C54" s="37">
        <f t="shared" si="4"/>
        <v>0</v>
      </c>
      <c r="D54" s="101"/>
      <c r="E54" s="155">
        <f t="shared" si="5"/>
        <v>0</v>
      </c>
      <c r="F54" s="29"/>
      <c r="G54" s="29"/>
      <c r="H54" s="29"/>
      <c r="I54" s="29"/>
    </row>
    <row r="55" spans="1:9" ht="12.75">
      <c r="A55" s="35" t="s">
        <v>11</v>
      </c>
      <c r="B55" s="156">
        <f t="shared" si="3"/>
        <v>0</v>
      </c>
      <c r="C55" s="39">
        <f t="shared" si="4"/>
        <v>0</v>
      </c>
      <c r="D55" s="101"/>
      <c r="E55" s="157">
        <f t="shared" si="5"/>
        <v>0</v>
      </c>
      <c r="F55" s="29"/>
      <c r="G55" s="29"/>
      <c r="H55" s="29"/>
      <c r="I55" s="29"/>
    </row>
    <row r="56" spans="1:9" ht="12.75">
      <c r="A56" s="35" t="s">
        <v>12</v>
      </c>
      <c r="B56" s="131">
        <f>SUM(B46:B55)</f>
        <v>0</v>
      </c>
      <c r="C56" s="132">
        <f>SUM(C46:C55)</f>
        <v>0</v>
      </c>
      <c r="D56" s="101"/>
      <c r="E56" s="141">
        <f>SUM(E46:E55)</f>
        <v>0</v>
      </c>
      <c r="F56" s="29"/>
      <c r="G56" s="29"/>
      <c r="H56" s="29"/>
      <c r="I56" s="29"/>
    </row>
    <row r="57" spans="1:9" ht="12.75">
      <c r="A57" s="35" t="s">
        <v>103</v>
      </c>
      <c r="B57" s="154">
        <f>E14*B45</f>
        <v>0</v>
      </c>
      <c r="C57" s="37">
        <f>E16*C45</f>
        <v>0</v>
      </c>
      <c r="D57" s="101"/>
      <c r="E57" s="155">
        <f>E19*E45</f>
        <v>0</v>
      </c>
      <c r="F57" s="29"/>
      <c r="G57" s="29"/>
      <c r="H57" s="29"/>
      <c r="I57" s="29"/>
    </row>
    <row r="58" spans="1:9" ht="12.75">
      <c r="A58" s="35" t="s">
        <v>14</v>
      </c>
      <c r="B58" s="133">
        <f>MIN(B56,B57)</f>
        <v>0</v>
      </c>
      <c r="C58" s="134">
        <f>MIN(C56,C57)</f>
        <v>0</v>
      </c>
      <c r="D58" s="103"/>
      <c r="E58" s="136">
        <f>MIN(E56,E57)</f>
        <v>0</v>
      </c>
      <c r="F58" s="29"/>
      <c r="G58" s="29"/>
      <c r="H58" s="29"/>
      <c r="I58" s="29"/>
    </row>
    <row r="59" spans="1:9" ht="16.5" customHeight="1">
      <c r="A59" s="29"/>
      <c r="B59" s="142" t="s">
        <v>71</v>
      </c>
      <c r="C59" s="143">
        <f>SUM(B58:C58)</f>
        <v>0</v>
      </c>
      <c r="D59" s="29"/>
      <c r="E59" s="144">
        <f>E58</f>
        <v>0</v>
      </c>
      <c r="F59" s="29"/>
      <c r="G59" s="29"/>
      <c r="H59" s="29"/>
      <c r="I59" s="29"/>
    </row>
    <row r="60" spans="1:9" ht="12.7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2.7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2.7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2.75">
      <c r="A63" s="29"/>
      <c r="B63" s="29"/>
      <c r="C63" s="29"/>
      <c r="D63" s="29"/>
      <c r="E63" s="29"/>
      <c r="F63" s="29"/>
      <c r="G63" s="29"/>
      <c r="H63" s="29"/>
      <c r="I63" s="29"/>
    </row>
    <row r="64" spans="1:6" ht="12.75">
      <c r="A64" s="29"/>
      <c r="B64" s="29"/>
      <c r="C64" s="29"/>
      <c r="D64" s="29"/>
      <c r="E64" s="29"/>
      <c r="F64" s="29"/>
    </row>
  </sheetData>
  <sheetProtection password="CF3B" sheet="1" objects="1" scenarios="1"/>
  <mergeCells count="16">
    <mergeCell ref="A41:C41"/>
    <mergeCell ref="D41:E41"/>
    <mergeCell ref="B42:C42"/>
    <mergeCell ref="D22:E22"/>
    <mergeCell ref="A10:E10"/>
    <mergeCell ref="A18:E18"/>
    <mergeCell ref="A21:E21"/>
    <mergeCell ref="B23:C23"/>
    <mergeCell ref="A5:E5"/>
    <mergeCell ref="A22:C22"/>
    <mergeCell ref="A13:F13"/>
    <mergeCell ref="A1:E1"/>
    <mergeCell ref="A3:E3"/>
    <mergeCell ref="A2:E2"/>
    <mergeCell ref="A4:C4"/>
    <mergeCell ref="D4:E4"/>
  </mergeCells>
  <printOptions horizontalCentered="1" verticalCentered="1"/>
  <pageMargins left="0.32" right="0.11" top="0.34" bottom="0.27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57421875" style="30" customWidth="1"/>
    <col min="2" max="2" width="11.140625" style="30" customWidth="1"/>
    <col min="3" max="3" width="12.421875" style="30" customWidth="1"/>
    <col min="4" max="4" width="17.28125" style="30" customWidth="1"/>
    <col min="5" max="5" width="3.421875" style="30" customWidth="1"/>
    <col min="6" max="6" width="3.140625" style="30" customWidth="1"/>
    <col min="7" max="9" width="12.421875" style="30" customWidth="1"/>
    <col min="10" max="10" width="13.8515625" style="30" customWidth="1"/>
    <col min="11" max="11" width="18.00390625" style="30" customWidth="1"/>
    <col min="12" max="16384" width="9.140625" style="30" customWidth="1"/>
  </cols>
  <sheetData>
    <row r="1" spans="1:11" ht="15.75" thickBot="1">
      <c r="A1" s="214" t="s">
        <v>93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3" ht="20.25" customHeight="1" thickTop="1">
      <c r="A2" s="229" t="s">
        <v>16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29"/>
      <c r="M2" s="29"/>
    </row>
    <row r="3" spans="1:13" ht="17.25" customHeight="1">
      <c r="A3" s="216" t="s">
        <v>128</v>
      </c>
      <c r="B3" s="217"/>
      <c r="C3" s="217"/>
      <c r="D3" s="217"/>
      <c r="E3" s="217"/>
      <c r="F3" s="217"/>
      <c r="G3" s="197"/>
      <c r="H3" s="197"/>
      <c r="I3" s="197"/>
      <c r="J3" s="197"/>
      <c r="K3" s="197"/>
      <c r="L3" s="29"/>
      <c r="M3" s="29"/>
    </row>
    <row r="4" spans="1:13" s="34" customFormat="1" ht="21.75" customHeight="1">
      <c r="A4" s="44" t="s">
        <v>17</v>
      </c>
      <c r="B4" s="33"/>
      <c r="C4" s="33"/>
      <c r="D4" s="33"/>
      <c r="F4" s="44" t="s">
        <v>20</v>
      </c>
      <c r="G4" s="33"/>
      <c r="H4" s="33"/>
      <c r="I4" s="33"/>
      <c r="J4" s="33"/>
      <c r="K4" s="33"/>
      <c r="L4" s="33"/>
      <c r="M4" s="33"/>
    </row>
    <row r="5" spans="1:13" s="34" customFormat="1" ht="15.75" customHeight="1">
      <c r="A5" s="33"/>
      <c r="B5" s="33"/>
      <c r="C5" s="33"/>
      <c r="D5" s="33"/>
      <c r="E5" s="33"/>
      <c r="F5" s="44"/>
      <c r="G5" s="222" t="s">
        <v>21</v>
      </c>
      <c r="H5" s="223"/>
      <c r="I5" s="224"/>
      <c r="J5" s="225" t="s">
        <v>24</v>
      </c>
      <c r="K5" s="226"/>
      <c r="L5" s="33"/>
      <c r="M5" s="33"/>
    </row>
    <row r="6" spans="1:13" ht="27.75" customHeight="1">
      <c r="A6" s="82" t="s">
        <v>84</v>
      </c>
      <c r="B6" s="53" t="s">
        <v>18</v>
      </c>
      <c r="C6" s="81" t="s">
        <v>13</v>
      </c>
      <c r="D6" s="52" t="s">
        <v>19</v>
      </c>
      <c r="E6" s="78"/>
      <c r="F6" s="79"/>
      <c r="G6" s="84" t="s">
        <v>18</v>
      </c>
      <c r="H6" s="45" t="s">
        <v>13</v>
      </c>
      <c r="I6" s="52" t="s">
        <v>19</v>
      </c>
      <c r="J6" s="84" t="s">
        <v>22</v>
      </c>
      <c r="K6" s="52" t="s">
        <v>23</v>
      </c>
      <c r="L6" s="29"/>
      <c r="M6" s="29"/>
    </row>
    <row r="7" spans="1:13" ht="20.25" customHeight="1">
      <c r="A7" s="83">
        <v>1</v>
      </c>
      <c r="B7" s="180"/>
      <c r="C7" s="36">
        <v>207593</v>
      </c>
      <c r="D7" s="37">
        <f>B7*C7</f>
        <v>0</v>
      </c>
      <c r="E7" s="29"/>
      <c r="F7" s="35"/>
      <c r="G7" s="180"/>
      <c r="H7" s="36">
        <v>152787</v>
      </c>
      <c r="I7" s="37">
        <f>G7*H7</f>
        <v>0</v>
      </c>
      <c r="J7" s="174"/>
      <c r="K7" s="175"/>
      <c r="L7" s="29"/>
      <c r="M7" s="29"/>
    </row>
    <row r="8" spans="1:13" ht="20.25" customHeight="1">
      <c r="A8" s="83">
        <v>2</v>
      </c>
      <c r="B8" s="181"/>
      <c r="C8" s="36">
        <v>207593</v>
      </c>
      <c r="D8" s="37">
        <f>B8*C8</f>
        <v>0</v>
      </c>
      <c r="E8" s="29"/>
      <c r="F8" s="35"/>
      <c r="G8" s="181"/>
      <c r="H8" s="36">
        <v>152787</v>
      </c>
      <c r="I8" s="37">
        <f>G8*H8</f>
        <v>0</v>
      </c>
      <c r="J8" s="176"/>
      <c r="K8" s="177"/>
      <c r="L8" s="29"/>
      <c r="M8" s="29"/>
    </row>
    <row r="9" spans="1:13" ht="20.25" customHeight="1">
      <c r="A9" s="83">
        <v>3</v>
      </c>
      <c r="B9" s="181"/>
      <c r="C9" s="36">
        <v>207593</v>
      </c>
      <c r="D9" s="37">
        <f>B9*C9</f>
        <v>0</v>
      </c>
      <c r="E9" s="29"/>
      <c r="F9" s="35"/>
      <c r="G9" s="181"/>
      <c r="H9" s="36">
        <v>152787</v>
      </c>
      <c r="I9" s="37">
        <f>G9*H9</f>
        <v>0</v>
      </c>
      <c r="J9" s="176"/>
      <c r="K9" s="177"/>
      <c r="L9" s="29"/>
      <c r="M9" s="29"/>
    </row>
    <row r="10" spans="1:13" ht="20.25" customHeight="1">
      <c r="A10" s="83">
        <v>4</v>
      </c>
      <c r="B10" s="181"/>
      <c r="C10" s="36">
        <v>207593</v>
      </c>
      <c r="D10" s="37">
        <f>B10*C10</f>
        <v>0</v>
      </c>
      <c r="E10" s="29"/>
      <c r="F10" s="35"/>
      <c r="G10" s="181"/>
      <c r="H10" s="36">
        <v>152787</v>
      </c>
      <c r="I10" s="37">
        <f>G10*H10</f>
        <v>0</v>
      </c>
      <c r="J10" s="176"/>
      <c r="K10" s="177"/>
      <c r="L10" s="29"/>
      <c r="M10" s="29"/>
    </row>
    <row r="11" spans="1:13" ht="18" customHeight="1">
      <c r="A11" s="83">
        <v>5</v>
      </c>
      <c r="B11" s="182"/>
      <c r="C11" s="38">
        <v>207593</v>
      </c>
      <c r="D11" s="39">
        <f>B11*C11</f>
        <v>0</v>
      </c>
      <c r="E11" s="29"/>
      <c r="F11" s="35"/>
      <c r="G11" s="182"/>
      <c r="H11" s="38">
        <v>152787</v>
      </c>
      <c r="I11" s="39">
        <f>G11*H11</f>
        <v>0</v>
      </c>
      <c r="J11" s="178"/>
      <c r="K11" s="179"/>
      <c r="L11" s="29"/>
      <c r="M11" s="29"/>
    </row>
    <row r="12" spans="1:13" s="43" customFormat="1" ht="22.5" customHeight="1">
      <c r="A12" s="40"/>
      <c r="B12" s="30"/>
      <c r="C12" s="41" t="s">
        <v>25</v>
      </c>
      <c r="D12" s="42">
        <f>SUM(D7:D11)</f>
        <v>0</v>
      </c>
      <c r="E12" s="31"/>
      <c r="G12" s="40" t="s">
        <v>27</v>
      </c>
      <c r="H12" s="47"/>
      <c r="I12" s="48">
        <f>SUM(I7:I11)</f>
        <v>0</v>
      </c>
      <c r="J12" s="49"/>
      <c r="K12" s="48">
        <f>SUM(K7:K11)</f>
        <v>0</v>
      </c>
      <c r="L12" s="31"/>
      <c r="M12" s="31"/>
    </row>
    <row r="13" spans="1:13" ht="22.5" customHeight="1">
      <c r="A13" s="29"/>
      <c r="B13" s="29"/>
      <c r="C13" s="29"/>
      <c r="D13" s="29"/>
      <c r="E13" s="29"/>
      <c r="F13" s="40"/>
      <c r="G13" s="29"/>
      <c r="H13" s="29"/>
      <c r="I13" s="42"/>
      <c r="J13" s="41" t="s">
        <v>26</v>
      </c>
      <c r="K13" s="46">
        <f>I12+K12</f>
        <v>0</v>
      </c>
      <c r="L13" s="29"/>
      <c r="M13" s="29"/>
    </row>
    <row r="14" spans="1:13" s="34" customFormat="1" ht="21" customHeight="1">
      <c r="A14" s="218" t="s">
        <v>86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33"/>
      <c r="M14" s="33"/>
    </row>
    <row r="15" spans="1:13" s="80" customFormat="1" ht="28.5" customHeight="1">
      <c r="A15" s="82" t="s">
        <v>85</v>
      </c>
      <c r="B15" s="227" t="s">
        <v>83</v>
      </c>
      <c r="C15" s="228"/>
      <c r="D15" s="228"/>
      <c r="E15" s="228"/>
      <c r="F15" s="228"/>
      <c r="G15" s="228"/>
      <c r="H15" s="228"/>
      <c r="I15" s="52" t="s">
        <v>80</v>
      </c>
      <c r="J15" s="84" t="s">
        <v>81</v>
      </c>
      <c r="K15" s="52" t="s">
        <v>82</v>
      </c>
      <c r="L15" s="78"/>
      <c r="M15" s="78"/>
    </row>
    <row r="16" spans="1:13" ht="39.75" customHeight="1">
      <c r="A16" s="82">
        <v>1</v>
      </c>
      <c r="B16" s="230"/>
      <c r="C16" s="231"/>
      <c r="D16" s="231"/>
      <c r="E16" s="231"/>
      <c r="F16" s="231"/>
      <c r="G16" s="231"/>
      <c r="H16" s="231"/>
      <c r="I16" s="183"/>
      <c r="J16" s="184"/>
      <c r="K16" s="106">
        <f aca="true" t="shared" si="0" ref="K16:K21">I16*J16</f>
        <v>0</v>
      </c>
      <c r="L16" s="29"/>
      <c r="M16" s="29"/>
    </row>
    <row r="17" spans="1:13" ht="39.75" customHeight="1">
      <c r="A17" s="82">
        <v>2</v>
      </c>
      <c r="B17" s="212"/>
      <c r="C17" s="213"/>
      <c r="D17" s="213"/>
      <c r="E17" s="213"/>
      <c r="F17" s="213"/>
      <c r="G17" s="213"/>
      <c r="H17" s="213"/>
      <c r="I17" s="185"/>
      <c r="J17" s="186"/>
      <c r="K17" s="37">
        <f t="shared" si="0"/>
        <v>0</v>
      </c>
      <c r="L17" s="29"/>
      <c r="M17" s="29"/>
    </row>
    <row r="18" spans="1:13" ht="39.75" customHeight="1">
      <c r="A18" s="82">
        <v>3</v>
      </c>
      <c r="B18" s="212"/>
      <c r="C18" s="213"/>
      <c r="D18" s="213"/>
      <c r="E18" s="213"/>
      <c r="F18" s="213"/>
      <c r="G18" s="213"/>
      <c r="H18" s="213"/>
      <c r="I18" s="185"/>
      <c r="J18" s="186"/>
      <c r="K18" s="37">
        <f t="shared" si="0"/>
        <v>0</v>
      </c>
      <c r="L18" s="29"/>
      <c r="M18" s="29"/>
    </row>
    <row r="19" spans="1:13" ht="39.75" customHeight="1">
      <c r="A19" s="82">
        <v>4</v>
      </c>
      <c r="B19" s="212"/>
      <c r="C19" s="213"/>
      <c r="D19" s="213"/>
      <c r="E19" s="213"/>
      <c r="F19" s="213"/>
      <c r="G19" s="213"/>
      <c r="H19" s="213"/>
      <c r="I19" s="185"/>
      <c r="J19" s="186"/>
      <c r="K19" s="37">
        <f t="shared" si="0"/>
        <v>0</v>
      </c>
      <c r="L19" s="29"/>
      <c r="M19" s="29"/>
    </row>
    <row r="20" spans="1:13" ht="39.75" customHeight="1">
      <c r="A20" s="82">
        <v>5</v>
      </c>
      <c r="B20" s="212"/>
      <c r="C20" s="213"/>
      <c r="D20" s="213"/>
      <c r="E20" s="213"/>
      <c r="F20" s="213"/>
      <c r="G20" s="213"/>
      <c r="H20" s="213"/>
      <c r="I20" s="185"/>
      <c r="J20" s="186"/>
      <c r="K20" s="37">
        <f t="shared" si="0"/>
        <v>0</v>
      </c>
      <c r="L20" s="29"/>
      <c r="M20" s="29"/>
    </row>
    <row r="21" spans="1:13" ht="39.75" customHeight="1">
      <c r="A21" s="82">
        <v>6</v>
      </c>
      <c r="B21" s="220"/>
      <c r="C21" s="221"/>
      <c r="D21" s="221"/>
      <c r="E21" s="221"/>
      <c r="F21" s="221"/>
      <c r="G21" s="221"/>
      <c r="H21" s="221"/>
      <c r="I21" s="187"/>
      <c r="J21" s="188"/>
      <c r="K21" s="39">
        <f t="shared" si="0"/>
        <v>0</v>
      </c>
      <c r="L21" s="29"/>
      <c r="M21" s="29"/>
    </row>
    <row r="22" spans="1:13" ht="21.75" customHeight="1">
      <c r="A22" s="33"/>
      <c r="B22" s="29"/>
      <c r="C22" s="29"/>
      <c r="D22" s="29"/>
      <c r="E22" s="29"/>
      <c r="F22" s="29"/>
      <c r="G22" s="29"/>
      <c r="H22" s="29"/>
      <c r="I22" s="29"/>
      <c r="J22" s="41" t="s">
        <v>131</v>
      </c>
      <c r="K22" s="46">
        <f>SUM(K16:K21)</f>
        <v>0</v>
      </c>
      <c r="L22" s="29"/>
      <c r="M22" s="29"/>
    </row>
    <row r="23" spans="1:13" ht="28.5" customHeight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 t="s">
        <v>28</v>
      </c>
      <c r="M23" s="29"/>
    </row>
    <row r="24" spans="1:13" ht="28.5" customHeight="1">
      <c r="A24" s="33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</sheetData>
  <sheetProtection password="CF3B" sheet="1" objects="1" scenarios="1"/>
  <mergeCells count="13">
    <mergeCell ref="B21:H21"/>
    <mergeCell ref="G5:I5"/>
    <mergeCell ref="J5:K5"/>
    <mergeCell ref="B15:H15"/>
    <mergeCell ref="A2:K2"/>
    <mergeCell ref="B16:H16"/>
    <mergeCell ref="B17:H17"/>
    <mergeCell ref="B18:H18"/>
    <mergeCell ref="B19:H19"/>
    <mergeCell ref="B20:H20"/>
    <mergeCell ref="A1:K1"/>
    <mergeCell ref="A3:K3"/>
    <mergeCell ref="A14:K14"/>
  </mergeCells>
  <printOptions/>
  <pageMargins left="0.5" right="0.46" top="0.39" bottom="0.49" header="0.3" footer="0.54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140625" style="30" customWidth="1"/>
    <col min="2" max="2" width="8.421875" style="30" customWidth="1"/>
    <col min="3" max="3" width="17.57421875" style="30" customWidth="1"/>
    <col min="4" max="4" width="21.140625" style="30" customWidth="1"/>
    <col min="5" max="5" width="17.7109375" style="30" customWidth="1"/>
    <col min="6" max="6" width="18.140625" style="30" customWidth="1"/>
    <col min="7" max="7" width="20.140625" style="30" customWidth="1"/>
    <col min="8" max="8" width="10.421875" style="30" customWidth="1"/>
    <col min="9" max="9" width="9.140625" style="50" customWidth="1"/>
    <col min="10" max="11" width="11.57421875" style="30" bestFit="1" customWidth="1"/>
    <col min="12" max="12" width="9.140625" style="70" customWidth="1"/>
    <col min="13" max="16384" width="9.140625" style="30" customWidth="1"/>
  </cols>
  <sheetData>
    <row r="1" spans="1:9" ht="15.75" thickBot="1">
      <c r="A1" s="214" t="s">
        <v>129</v>
      </c>
      <c r="B1" s="215"/>
      <c r="C1" s="215"/>
      <c r="D1" s="215"/>
      <c r="E1" s="215"/>
      <c r="F1" s="215"/>
      <c r="G1" s="215"/>
      <c r="H1" s="215"/>
      <c r="I1" s="62"/>
    </row>
    <row r="2" spans="1:11" ht="21" customHeight="1" thickTop="1">
      <c r="A2" s="202" t="s">
        <v>29</v>
      </c>
      <c r="B2" s="203"/>
      <c r="C2" s="203"/>
      <c r="D2" s="203"/>
      <c r="E2" s="203"/>
      <c r="F2" s="203"/>
      <c r="G2" s="203"/>
      <c r="H2" s="203"/>
      <c r="I2" s="29"/>
      <c r="J2" s="29"/>
      <c r="K2" s="29"/>
    </row>
    <row r="3" spans="1:12" s="34" customFormat="1" ht="12.75" customHeight="1">
      <c r="A3" s="232" t="s">
        <v>123</v>
      </c>
      <c r="B3" s="233"/>
      <c r="C3" s="233"/>
      <c r="D3" s="233"/>
      <c r="E3" s="233"/>
      <c r="F3" s="233"/>
      <c r="G3" s="233"/>
      <c r="H3" s="233"/>
      <c r="I3" s="33"/>
      <c r="J3" s="33"/>
      <c r="K3" s="33"/>
      <c r="L3" s="71"/>
    </row>
    <row r="4" spans="1:11" ht="18.75" customHeight="1">
      <c r="A4" s="31" t="s">
        <v>79</v>
      </c>
      <c r="B4" s="29"/>
      <c r="C4" s="29"/>
      <c r="D4" s="29"/>
      <c r="F4" s="29"/>
      <c r="G4" s="29"/>
      <c r="H4" s="29"/>
      <c r="I4" s="29"/>
      <c r="J4" s="29"/>
      <c r="K4" s="29"/>
    </row>
    <row r="5" spans="1:11" ht="6" customHeight="1">
      <c r="A5" s="31"/>
      <c r="B5" s="29"/>
      <c r="C5" s="29"/>
      <c r="D5" s="29"/>
      <c r="E5" s="32"/>
      <c r="F5" s="66"/>
      <c r="G5" s="66"/>
      <c r="H5" s="66"/>
      <c r="I5" s="29"/>
      <c r="J5" s="29"/>
      <c r="K5" s="29"/>
    </row>
    <row r="6" spans="1:11" ht="13.5" customHeight="1">
      <c r="A6" s="31"/>
      <c r="B6" s="29"/>
      <c r="C6" s="244" t="s">
        <v>76</v>
      </c>
      <c r="D6" s="244"/>
      <c r="E6" s="241" t="s">
        <v>98</v>
      </c>
      <c r="F6" s="241"/>
      <c r="G6" s="72"/>
      <c r="H6" s="29"/>
      <c r="I6" s="29"/>
      <c r="J6" s="29"/>
      <c r="K6" s="29"/>
    </row>
    <row r="7" spans="1:12" s="34" customFormat="1" ht="19.5" customHeight="1">
      <c r="A7" s="33"/>
      <c r="B7" s="54" t="s">
        <v>78</v>
      </c>
      <c r="C7" s="55" t="s">
        <v>77</v>
      </c>
      <c r="D7" s="56" t="s">
        <v>30</v>
      </c>
      <c r="E7" s="52" t="s">
        <v>59</v>
      </c>
      <c r="F7" s="57" t="s">
        <v>73</v>
      </c>
      <c r="G7" s="73"/>
      <c r="H7" s="33"/>
      <c r="I7" s="33"/>
      <c r="J7" s="33"/>
      <c r="K7" s="33"/>
      <c r="L7" s="71" t="s">
        <v>117</v>
      </c>
    </row>
    <row r="8" spans="1:12" ht="20.25" customHeight="1">
      <c r="A8" s="29"/>
      <c r="B8" s="59">
        <v>1</v>
      </c>
      <c r="C8" s="159">
        <v>50000</v>
      </c>
      <c r="D8" s="64"/>
      <c r="E8" s="167" t="s">
        <v>117</v>
      </c>
      <c r="F8" s="121"/>
      <c r="G8" s="74"/>
      <c r="H8" s="29"/>
      <c r="I8" s="29"/>
      <c r="J8" s="29"/>
      <c r="K8" s="29"/>
      <c r="L8" s="70" t="s">
        <v>118</v>
      </c>
    </row>
    <row r="9" spans="1:12" ht="20.25" customHeight="1">
      <c r="A9" s="29"/>
      <c r="B9" s="60">
        <v>2</v>
      </c>
      <c r="C9" s="75">
        <f>D8+1</f>
        <v>1</v>
      </c>
      <c r="D9" s="63"/>
      <c r="E9" s="167" t="s">
        <v>117</v>
      </c>
      <c r="F9" s="122"/>
      <c r="G9" s="74"/>
      <c r="H9" s="29"/>
      <c r="I9" s="29"/>
      <c r="J9" s="29"/>
      <c r="K9" s="29"/>
      <c r="L9" s="70" t="s">
        <v>121</v>
      </c>
    </row>
    <row r="10" spans="1:11" ht="20.25" customHeight="1">
      <c r="A10" s="29"/>
      <c r="B10" s="60">
        <v>3</v>
      </c>
      <c r="C10" s="75">
        <f>D9+1</f>
        <v>1</v>
      </c>
      <c r="D10" s="63"/>
      <c r="E10" s="167" t="s">
        <v>117</v>
      </c>
      <c r="F10" s="122"/>
      <c r="G10" s="74"/>
      <c r="H10" s="29"/>
      <c r="I10" s="29"/>
      <c r="J10" s="29"/>
      <c r="K10" s="29"/>
    </row>
    <row r="11" spans="1:11" ht="20.25" customHeight="1">
      <c r="A11" s="29"/>
      <c r="B11" s="60">
        <v>4</v>
      </c>
      <c r="C11" s="75">
        <f>D10+1</f>
        <v>1</v>
      </c>
      <c r="D11" s="63"/>
      <c r="E11" s="167" t="s">
        <v>117</v>
      </c>
      <c r="F11" s="122"/>
      <c r="G11" s="74"/>
      <c r="H11" s="29"/>
      <c r="I11" s="29"/>
      <c r="J11" s="29"/>
      <c r="K11" s="29"/>
    </row>
    <row r="12" spans="1:11" ht="20.25" customHeight="1">
      <c r="A12" s="29"/>
      <c r="B12" s="60">
        <v>5</v>
      </c>
      <c r="C12" s="75">
        <f>D11+1</f>
        <v>1</v>
      </c>
      <c r="D12" s="63"/>
      <c r="E12" s="167" t="s">
        <v>117</v>
      </c>
      <c r="F12" s="122"/>
      <c r="G12" s="74"/>
      <c r="H12" s="29"/>
      <c r="I12" s="29"/>
      <c r="J12" s="29"/>
      <c r="K12" s="29"/>
    </row>
    <row r="13" spans="1:11" ht="20.25" customHeight="1">
      <c r="A13" s="29"/>
      <c r="B13" s="60">
        <v>6</v>
      </c>
      <c r="C13" s="166"/>
      <c r="D13" s="63"/>
      <c r="E13" s="168"/>
      <c r="F13" s="122"/>
      <c r="G13" s="74"/>
      <c r="H13" s="29"/>
      <c r="I13" s="29"/>
      <c r="J13" s="29"/>
      <c r="K13" s="29"/>
    </row>
    <row r="14" spans="1:11" ht="20.25" customHeight="1">
      <c r="A14" s="29"/>
      <c r="B14" s="60">
        <v>7</v>
      </c>
      <c r="C14" s="166"/>
      <c r="D14" s="63"/>
      <c r="E14" s="168"/>
      <c r="F14" s="122"/>
      <c r="G14" s="74"/>
      <c r="H14" s="29"/>
      <c r="I14" s="29"/>
      <c r="J14" s="29"/>
      <c r="K14" s="29"/>
    </row>
    <row r="15" spans="1:11" ht="20.25" customHeight="1">
      <c r="A15" s="29"/>
      <c r="B15" s="60">
        <v>8</v>
      </c>
      <c r="C15" s="166"/>
      <c r="D15" s="63"/>
      <c r="E15" s="168"/>
      <c r="F15" s="122"/>
      <c r="G15" s="74"/>
      <c r="H15" s="29"/>
      <c r="I15" s="29"/>
      <c r="J15" s="29"/>
      <c r="K15" s="29"/>
    </row>
    <row r="16" spans="1:11" ht="20.25" customHeight="1">
      <c r="A16" s="29"/>
      <c r="B16" s="60">
        <v>9</v>
      </c>
      <c r="C16" s="166"/>
      <c r="D16" s="63"/>
      <c r="E16" s="168"/>
      <c r="F16" s="122"/>
      <c r="G16" s="74"/>
      <c r="H16" s="29"/>
      <c r="I16" s="29"/>
      <c r="J16" s="29"/>
      <c r="K16" s="29"/>
    </row>
    <row r="17" spans="1:11" ht="20.25" customHeight="1">
      <c r="A17" s="29"/>
      <c r="B17" s="61">
        <v>10</v>
      </c>
      <c r="C17" s="76">
        <f>E16+1</f>
        <v>1</v>
      </c>
      <c r="D17" s="77">
        <v>99999999</v>
      </c>
      <c r="E17" s="169"/>
      <c r="F17" s="123"/>
      <c r="G17" s="74"/>
      <c r="H17" s="29"/>
      <c r="I17" s="29"/>
      <c r="J17" s="29"/>
      <c r="K17" s="29"/>
    </row>
    <row r="18" spans="1:11" ht="20.25" customHeight="1">
      <c r="A18" s="29"/>
      <c r="B18" s="29"/>
      <c r="C18" s="29"/>
      <c r="D18" s="51"/>
      <c r="E18" s="238"/>
      <c r="F18" s="197"/>
      <c r="G18" s="197"/>
      <c r="H18" s="197"/>
      <c r="I18" s="51"/>
      <c r="J18" s="29"/>
      <c r="K18" s="29"/>
    </row>
    <row r="19" spans="1:11" ht="15" customHeight="1">
      <c r="A19" s="31" t="s">
        <v>56</v>
      </c>
      <c r="B19" s="67"/>
      <c r="C19" s="67"/>
      <c r="D19" s="51"/>
      <c r="E19" s="51"/>
      <c r="F19" s="245" t="s">
        <v>98</v>
      </c>
      <c r="G19" s="246"/>
      <c r="H19" s="246"/>
      <c r="I19" s="51"/>
      <c r="J19" s="29"/>
      <c r="K19" s="29"/>
    </row>
    <row r="20" spans="1:12" s="108" customFormat="1" ht="20.25" customHeight="1">
      <c r="A20" s="68"/>
      <c r="B20" s="56" t="s">
        <v>75</v>
      </c>
      <c r="C20" s="242" t="s">
        <v>31</v>
      </c>
      <c r="D20" s="243"/>
      <c r="E20" s="164" t="s">
        <v>74</v>
      </c>
      <c r="F20" s="163" t="s">
        <v>119</v>
      </c>
      <c r="G20" s="163" t="s">
        <v>122</v>
      </c>
      <c r="H20" s="163" t="s">
        <v>120</v>
      </c>
      <c r="I20" s="68"/>
      <c r="J20" s="69"/>
      <c r="K20" s="69"/>
      <c r="L20" s="107"/>
    </row>
    <row r="21" spans="1:12" s="114" customFormat="1" ht="20.25" customHeight="1">
      <c r="A21" s="58"/>
      <c r="B21" s="109" t="s">
        <v>32</v>
      </c>
      <c r="C21" s="236" t="s">
        <v>33</v>
      </c>
      <c r="D21" s="237"/>
      <c r="E21" s="110">
        <v>1960000</v>
      </c>
      <c r="F21" s="64"/>
      <c r="G21" s="160"/>
      <c r="H21" s="170">
        <f>F21/E21</f>
        <v>0</v>
      </c>
      <c r="I21" s="111"/>
      <c r="J21" s="112"/>
      <c r="K21" s="112"/>
      <c r="L21" s="113"/>
    </row>
    <row r="22" spans="1:12" s="114" customFormat="1" ht="20.25" customHeight="1">
      <c r="A22" s="58"/>
      <c r="B22" s="115" t="s">
        <v>34</v>
      </c>
      <c r="C22" s="234" t="s">
        <v>35</v>
      </c>
      <c r="D22" s="235"/>
      <c r="E22" s="116">
        <v>2075000</v>
      </c>
      <c r="F22" s="63"/>
      <c r="G22" s="161"/>
      <c r="H22" s="171">
        <f aca="true" t="shared" si="0" ref="H22:H32">F22/E22</f>
        <v>0</v>
      </c>
      <c r="I22" s="111"/>
      <c r="J22" s="112"/>
      <c r="K22" s="112"/>
      <c r="L22" s="113"/>
    </row>
    <row r="23" spans="1:12" s="114" customFormat="1" ht="20.25" customHeight="1">
      <c r="A23" s="58"/>
      <c r="B23" s="115" t="s">
        <v>36</v>
      </c>
      <c r="C23" s="234" t="s">
        <v>37</v>
      </c>
      <c r="D23" s="235"/>
      <c r="E23" s="116">
        <v>1075000</v>
      </c>
      <c r="F23" s="63"/>
      <c r="G23" s="161"/>
      <c r="H23" s="171">
        <f t="shared" si="0"/>
        <v>0</v>
      </c>
      <c r="I23" s="111"/>
      <c r="J23" s="112"/>
      <c r="K23" s="112"/>
      <c r="L23" s="113"/>
    </row>
    <row r="24" spans="1:12" s="114" customFormat="1" ht="20.25" customHeight="1">
      <c r="A24" s="58"/>
      <c r="B24" s="115" t="s">
        <v>38</v>
      </c>
      <c r="C24" s="234" t="s">
        <v>39</v>
      </c>
      <c r="D24" s="235"/>
      <c r="E24" s="116">
        <v>130000</v>
      </c>
      <c r="F24" s="63"/>
      <c r="G24" s="161"/>
      <c r="H24" s="171">
        <f t="shared" si="0"/>
        <v>0</v>
      </c>
      <c r="I24" s="111"/>
      <c r="J24" s="112"/>
      <c r="K24" s="112"/>
      <c r="L24" s="113"/>
    </row>
    <row r="25" spans="1:12" s="114" customFormat="1" ht="20.25" customHeight="1">
      <c r="A25" s="58"/>
      <c r="B25" s="115" t="s">
        <v>40</v>
      </c>
      <c r="C25" s="234" t="s">
        <v>41</v>
      </c>
      <c r="D25" s="235"/>
      <c r="E25" s="116">
        <v>1400000</v>
      </c>
      <c r="F25" s="63"/>
      <c r="G25" s="161"/>
      <c r="H25" s="171">
        <f t="shared" si="0"/>
        <v>0</v>
      </c>
      <c r="I25" s="111"/>
      <c r="J25" s="112"/>
      <c r="K25" s="112"/>
      <c r="L25" s="113"/>
    </row>
    <row r="26" spans="1:12" s="114" customFormat="1" ht="20.25" customHeight="1">
      <c r="A26" s="58"/>
      <c r="B26" s="115" t="s">
        <v>42</v>
      </c>
      <c r="C26" s="234" t="s">
        <v>43</v>
      </c>
      <c r="D26" s="235"/>
      <c r="E26" s="116">
        <v>330000</v>
      </c>
      <c r="F26" s="63"/>
      <c r="G26" s="161"/>
      <c r="H26" s="171">
        <f t="shared" si="0"/>
        <v>0</v>
      </c>
      <c r="I26" s="111"/>
      <c r="J26" s="112"/>
      <c r="K26" s="112"/>
      <c r="L26" s="113"/>
    </row>
    <row r="27" spans="1:12" s="114" customFormat="1" ht="20.25" customHeight="1">
      <c r="A27" s="58"/>
      <c r="B27" s="115" t="s">
        <v>44</v>
      </c>
      <c r="C27" s="234" t="s">
        <v>45</v>
      </c>
      <c r="D27" s="235"/>
      <c r="E27" s="116">
        <v>300000</v>
      </c>
      <c r="F27" s="63"/>
      <c r="G27" s="161"/>
      <c r="H27" s="171">
        <f t="shared" si="0"/>
        <v>0</v>
      </c>
      <c r="I27" s="111"/>
      <c r="J27" s="112"/>
      <c r="K27" s="112"/>
      <c r="L27" s="113"/>
    </row>
    <row r="28" spans="1:12" s="114" customFormat="1" ht="20.25" customHeight="1">
      <c r="A28" s="58"/>
      <c r="B28" s="115" t="s">
        <v>46</v>
      </c>
      <c r="C28" s="234" t="s">
        <v>47</v>
      </c>
      <c r="D28" s="235"/>
      <c r="E28" s="116">
        <v>270000</v>
      </c>
      <c r="F28" s="63"/>
      <c r="G28" s="161"/>
      <c r="H28" s="171">
        <f t="shared" si="0"/>
        <v>0</v>
      </c>
      <c r="I28" s="111"/>
      <c r="J28" s="112"/>
      <c r="K28" s="112"/>
      <c r="L28" s="113"/>
    </row>
    <row r="29" spans="1:12" s="114" customFormat="1" ht="20.25" customHeight="1">
      <c r="A29" s="58"/>
      <c r="B29" s="115" t="s">
        <v>48</v>
      </c>
      <c r="C29" s="234" t="s">
        <v>49</v>
      </c>
      <c r="D29" s="235"/>
      <c r="E29" s="116">
        <v>290000</v>
      </c>
      <c r="F29" s="63"/>
      <c r="G29" s="161"/>
      <c r="H29" s="171">
        <f t="shared" si="0"/>
        <v>0</v>
      </c>
      <c r="I29" s="111"/>
      <c r="J29" s="112"/>
      <c r="K29" s="112"/>
      <c r="L29" s="113"/>
    </row>
    <row r="30" spans="1:12" s="114" customFormat="1" ht="20.25" customHeight="1">
      <c r="A30" s="58"/>
      <c r="B30" s="115" t="s">
        <v>50</v>
      </c>
      <c r="C30" s="234" t="s">
        <v>51</v>
      </c>
      <c r="D30" s="235"/>
      <c r="E30" s="116">
        <v>130000</v>
      </c>
      <c r="F30" s="63"/>
      <c r="G30" s="161"/>
      <c r="H30" s="171">
        <f t="shared" si="0"/>
        <v>0</v>
      </c>
      <c r="I30" s="111"/>
      <c r="J30" s="112"/>
      <c r="K30" s="112"/>
      <c r="L30" s="113"/>
    </row>
    <row r="31" spans="1:12" s="114" customFormat="1" ht="20.25" customHeight="1">
      <c r="A31" s="58"/>
      <c r="B31" s="115" t="s">
        <v>52</v>
      </c>
      <c r="C31" s="234" t="s">
        <v>53</v>
      </c>
      <c r="D31" s="235"/>
      <c r="E31" s="116">
        <v>550000</v>
      </c>
      <c r="F31" s="63"/>
      <c r="G31" s="161"/>
      <c r="H31" s="171">
        <f t="shared" si="0"/>
        <v>0</v>
      </c>
      <c r="I31" s="111"/>
      <c r="J31" s="112"/>
      <c r="K31" s="112"/>
      <c r="L31" s="113"/>
    </row>
    <row r="32" spans="1:12" s="114" customFormat="1" ht="20.25" customHeight="1">
      <c r="A32" s="117"/>
      <c r="B32" s="118" t="s">
        <v>54</v>
      </c>
      <c r="C32" s="239" t="s">
        <v>55</v>
      </c>
      <c r="D32" s="240"/>
      <c r="E32" s="119">
        <v>1300000</v>
      </c>
      <c r="F32" s="65"/>
      <c r="G32" s="162"/>
      <c r="H32" s="172">
        <f t="shared" si="0"/>
        <v>0</v>
      </c>
      <c r="I32" s="111"/>
      <c r="J32" s="112"/>
      <c r="K32" s="173">
        <f>COUNT(F21:F32)</f>
        <v>0</v>
      </c>
      <c r="L32" s="113"/>
    </row>
    <row r="33" spans="1:12" s="108" customFormat="1" ht="18" customHeight="1">
      <c r="A33" s="68"/>
      <c r="B33" s="33"/>
      <c r="C33" s="33"/>
      <c r="D33" s="33"/>
      <c r="E33" s="41" t="s">
        <v>132</v>
      </c>
      <c r="F33" s="120">
        <f>SUM(F21:F32)</f>
        <v>0</v>
      </c>
      <c r="G33" s="120"/>
      <c r="H33" s="165" t="e">
        <f>SUM(H21:H32)/K32</f>
        <v>#DIV/0!</v>
      </c>
      <c r="I33" s="68"/>
      <c r="J33" s="69"/>
      <c r="K33" s="69"/>
      <c r="L33" s="107"/>
    </row>
    <row r="34" spans="1:11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59" ht="12.75">
      <c r="H59" s="30" t="s">
        <v>28</v>
      </c>
    </row>
  </sheetData>
  <sheetProtection password="CF3B" sheet="1" objects="1" scenarios="1"/>
  <mergeCells count="20">
    <mergeCell ref="C32:D32"/>
    <mergeCell ref="E6:F6"/>
    <mergeCell ref="C20:D20"/>
    <mergeCell ref="C6:D6"/>
    <mergeCell ref="F19:H19"/>
    <mergeCell ref="C26:D26"/>
    <mergeCell ref="C27:D27"/>
    <mergeCell ref="C28:D28"/>
    <mergeCell ref="C29:D29"/>
    <mergeCell ref="C30:D30"/>
    <mergeCell ref="A3:H3"/>
    <mergeCell ref="A1:H1"/>
    <mergeCell ref="A2:H2"/>
    <mergeCell ref="C31:D31"/>
    <mergeCell ref="C21:D21"/>
    <mergeCell ref="C22:D22"/>
    <mergeCell ref="C23:D23"/>
    <mergeCell ref="C24:D24"/>
    <mergeCell ref="C25:D25"/>
    <mergeCell ref="E18:H18"/>
  </mergeCells>
  <conditionalFormatting sqref="A24:B27 C9:C17">
    <cfRule type="cellIs" priority="8" dxfId="6" operator="equal">
      <formula>1</formula>
    </cfRule>
  </conditionalFormatting>
  <conditionalFormatting sqref="H21:H33">
    <cfRule type="cellIs" priority="2" dxfId="6" operator="equal">
      <formula>0</formula>
    </cfRule>
  </conditionalFormatting>
  <conditionalFormatting sqref="H33">
    <cfRule type="containsErrors" priority="1" dxfId="6">
      <formula>ISERROR(H33)</formula>
    </cfRule>
  </conditionalFormatting>
  <dataValidations count="2">
    <dataValidation type="list" allowBlank="1" showInputMessage="1" showErrorMessage="1" sqref="E13:E17">
      <formula1>$L$7:$L$8</formula1>
    </dataValidation>
    <dataValidation type="list" allowBlank="1" showInputMessage="1" showErrorMessage="1" sqref="G21:G32">
      <formula1>$L$7:$L$9</formula1>
    </dataValidation>
  </dataValidations>
  <printOptions horizontalCentered="1" verticalCentered="1"/>
  <pageMargins left="0.39" right="0.49" top="0.3" bottom="0.17" header="0.3" footer="0.3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4.00390625" style="0" customWidth="1"/>
    <col min="2" max="2" width="24.00390625" style="0" customWidth="1"/>
    <col min="3" max="3" width="11.7109375" style="0" customWidth="1"/>
    <col min="4" max="4" width="47.140625" style="0" bestFit="1" customWidth="1"/>
    <col min="5" max="5" width="17.57421875" style="0" customWidth="1"/>
    <col min="6" max="6" width="8.00390625" style="0" customWidth="1"/>
    <col min="7" max="7" width="20.421875" style="1" customWidth="1"/>
    <col min="8" max="8" width="14.140625" style="0" customWidth="1"/>
  </cols>
  <sheetData>
    <row r="1" spans="2:11" s="2" customFormat="1" ht="15.75" thickBot="1">
      <c r="B1" s="247" t="s">
        <v>15</v>
      </c>
      <c r="C1" s="248"/>
      <c r="D1" s="248"/>
      <c r="E1" s="248"/>
      <c r="F1" s="248"/>
      <c r="G1" s="248"/>
      <c r="H1" s="85"/>
      <c r="I1" s="85"/>
      <c r="J1" s="85"/>
      <c r="K1" s="85"/>
    </row>
    <row r="2" spans="1:11" s="2" customFormat="1" ht="17.25" customHeight="1" thickTop="1">
      <c r="A2" s="4"/>
      <c r="B2" s="249" t="s">
        <v>57</v>
      </c>
      <c r="C2" s="249"/>
      <c r="D2" s="249"/>
      <c r="E2" s="250"/>
      <c r="F2" s="250"/>
      <c r="G2" s="250"/>
      <c r="H2" s="8"/>
      <c r="I2" s="8"/>
      <c r="J2" s="8"/>
      <c r="K2" s="7"/>
    </row>
    <row r="3" spans="1:11" s="6" customFormat="1" ht="15">
      <c r="A3" s="5"/>
      <c r="B3" s="251" t="s">
        <v>108</v>
      </c>
      <c r="C3" s="252"/>
      <c r="D3" s="252"/>
      <c r="E3" s="252"/>
      <c r="F3" s="252"/>
      <c r="G3" s="252"/>
      <c r="H3" s="18"/>
      <c r="I3" s="18"/>
      <c r="J3" s="18"/>
      <c r="K3" s="9"/>
    </row>
    <row r="4" spans="1:10" s="10" customFormat="1" ht="28.5" customHeight="1">
      <c r="A4" s="15"/>
      <c r="B4" s="25" t="s">
        <v>72</v>
      </c>
      <c r="C4" s="26" t="s">
        <v>70</v>
      </c>
      <c r="D4" s="25" t="s">
        <v>31</v>
      </c>
      <c r="E4" s="25" t="s">
        <v>59</v>
      </c>
      <c r="F4" s="25" t="s">
        <v>96</v>
      </c>
      <c r="G4" s="27" t="s">
        <v>71</v>
      </c>
      <c r="H4" s="18"/>
      <c r="I4" s="18"/>
      <c r="J4" s="18"/>
    </row>
    <row r="5" spans="1:10" ht="24.75" customHeight="1">
      <c r="A5" s="16"/>
      <c r="B5" s="86" t="s">
        <v>60</v>
      </c>
      <c r="C5" s="87" t="s">
        <v>61</v>
      </c>
      <c r="D5" s="88" t="s">
        <v>65</v>
      </c>
      <c r="E5" s="11" t="s">
        <v>110</v>
      </c>
      <c r="F5" s="87">
        <v>10</v>
      </c>
      <c r="G5" s="90">
        <f>'Leasing A-1'!$C$40</f>
        <v>0</v>
      </c>
      <c r="H5" s="19"/>
      <c r="I5" s="19"/>
      <c r="J5" s="19"/>
    </row>
    <row r="6" spans="1:10" ht="24.75" customHeight="1">
      <c r="A6" s="16"/>
      <c r="B6" s="22" t="s">
        <v>60</v>
      </c>
      <c r="C6" s="20" t="s">
        <v>61</v>
      </c>
      <c r="D6" s="24" t="s">
        <v>64</v>
      </c>
      <c r="E6" s="11" t="s">
        <v>111</v>
      </c>
      <c r="F6" s="20">
        <v>10</v>
      </c>
      <c r="G6" s="3">
        <f>'Leasing A-1'!$E$40</f>
        <v>0</v>
      </c>
      <c r="H6" s="19"/>
      <c r="I6" s="19"/>
      <c r="J6" s="19"/>
    </row>
    <row r="7" spans="1:10" ht="24.75" customHeight="1">
      <c r="A7" s="16"/>
      <c r="B7" s="22" t="s">
        <v>60</v>
      </c>
      <c r="C7" s="20" t="s">
        <v>61</v>
      </c>
      <c r="D7" s="24" t="s">
        <v>66</v>
      </c>
      <c r="E7" s="11" t="s">
        <v>112</v>
      </c>
      <c r="F7" s="20">
        <v>10</v>
      </c>
      <c r="G7" s="3">
        <f>'Leasing A-1'!$C$59</f>
        <v>0</v>
      </c>
      <c r="H7" s="19"/>
      <c r="I7" s="19"/>
      <c r="J7" s="19"/>
    </row>
    <row r="8" spans="1:10" ht="24.75" customHeight="1">
      <c r="A8" s="16"/>
      <c r="B8" s="22" t="s">
        <v>60</v>
      </c>
      <c r="C8" s="20" t="s">
        <v>61</v>
      </c>
      <c r="D8" s="24" t="s">
        <v>63</v>
      </c>
      <c r="E8" s="11" t="s">
        <v>113</v>
      </c>
      <c r="F8" s="20">
        <v>10</v>
      </c>
      <c r="G8" s="3">
        <f>'Leasing A-1'!$E$59</f>
        <v>0</v>
      </c>
      <c r="H8" s="19"/>
      <c r="I8" s="19"/>
      <c r="J8" s="19"/>
    </row>
    <row r="9" spans="1:10" ht="24.75" customHeight="1">
      <c r="A9" s="16"/>
      <c r="B9" s="22" t="s">
        <v>16</v>
      </c>
      <c r="C9" s="20" t="s">
        <v>62</v>
      </c>
      <c r="D9" s="24" t="s">
        <v>67</v>
      </c>
      <c r="E9" s="11" t="s">
        <v>17</v>
      </c>
      <c r="F9" s="20">
        <v>5</v>
      </c>
      <c r="G9" s="3">
        <f>'Property Mgt A-2'!$D$12</f>
        <v>0</v>
      </c>
      <c r="H9" s="19"/>
      <c r="I9" s="19"/>
      <c r="J9" s="19"/>
    </row>
    <row r="10" spans="1:10" ht="24.75" customHeight="1">
      <c r="A10" s="16"/>
      <c r="B10" s="22" t="s">
        <v>16</v>
      </c>
      <c r="C10" s="20" t="s">
        <v>62</v>
      </c>
      <c r="D10" s="24" t="s">
        <v>68</v>
      </c>
      <c r="E10" s="11" t="s">
        <v>20</v>
      </c>
      <c r="F10" s="20">
        <v>5</v>
      </c>
      <c r="G10" s="3">
        <f>'Property Mgt A-2'!$K$13</f>
        <v>0</v>
      </c>
      <c r="H10" s="19"/>
      <c r="I10" s="19"/>
      <c r="J10" s="19"/>
    </row>
    <row r="11" spans="1:10" ht="24.75" customHeight="1">
      <c r="A11" s="16"/>
      <c r="B11" s="22" t="s">
        <v>16</v>
      </c>
      <c r="C11" s="20" t="s">
        <v>62</v>
      </c>
      <c r="D11" s="24" t="s">
        <v>94</v>
      </c>
      <c r="E11" s="11" t="s">
        <v>95</v>
      </c>
      <c r="F11" s="20">
        <v>1</v>
      </c>
      <c r="G11" s="194">
        <f>'Property Mgt A-2'!$K$22</f>
        <v>0</v>
      </c>
      <c r="H11" s="193"/>
      <c r="I11" s="19"/>
      <c r="J11" s="19"/>
    </row>
    <row r="12" spans="1:10" ht="24.75" customHeight="1">
      <c r="A12" s="16"/>
      <c r="B12" s="23" t="s">
        <v>29</v>
      </c>
      <c r="C12" s="21" t="s">
        <v>107</v>
      </c>
      <c r="D12" s="91" t="s">
        <v>56</v>
      </c>
      <c r="E12" s="12" t="s">
        <v>69</v>
      </c>
      <c r="F12" s="21" t="s">
        <v>97</v>
      </c>
      <c r="G12" s="28">
        <f>'Construction Mgt A-3'!$F$33</f>
        <v>0</v>
      </c>
      <c r="H12" s="19"/>
      <c r="I12" s="19"/>
      <c r="J12" s="19"/>
    </row>
    <row r="13" spans="1:10" s="10" customFormat="1" ht="18.75" customHeight="1">
      <c r="A13" s="15"/>
      <c r="B13" s="5"/>
      <c r="C13" s="5"/>
      <c r="D13" s="5"/>
      <c r="E13" s="13"/>
      <c r="F13" s="13"/>
      <c r="G13" s="14"/>
      <c r="H13" s="18"/>
      <c r="I13" s="18"/>
      <c r="J13" s="18"/>
    </row>
    <row r="14" spans="1:11" s="6" customFormat="1" ht="44.25" customHeight="1">
      <c r="A14" s="5"/>
      <c r="B14" s="251" t="s">
        <v>109</v>
      </c>
      <c r="C14" s="252"/>
      <c r="D14" s="252"/>
      <c r="E14" s="252"/>
      <c r="F14" s="252"/>
      <c r="G14" s="252"/>
      <c r="H14" s="18"/>
      <c r="I14" s="18"/>
      <c r="J14" s="18"/>
      <c r="K14" s="9"/>
    </row>
    <row r="15" spans="1:10" s="10" customFormat="1" ht="28.5" customHeight="1">
      <c r="A15" s="15"/>
      <c r="B15" s="25" t="s">
        <v>72</v>
      </c>
      <c r="C15" s="26" t="s">
        <v>70</v>
      </c>
      <c r="D15" s="25" t="s">
        <v>31</v>
      </c>
      <c r="E15" s="25" t="s">
        <v>59</v>
      </c>
      <c r="F15" s="25" t="s">
        <v>96</v>
      </c>
      <c r="G15" s="27" t="s">
        <v>71</v>
      </c>
      <c r="H15" s="18"/>
      <c r="I15" s="18"/>
      <c r="J15" s="18"/>
    </row>
    <row r="16" spans="1:10" ht="24.75" customHeight="1">
      <c r="A16" s="16"/>
      <c r="B16" s="86" t="s">
        <v>60</v>
      </c>
      <c r="C16" s="87" t="s">
        <v>61</v>
      </c>
      <c r="D16" s="88" t="s">
        <v>65</v>
      </c>
      <c r="E16" s="89" t="s">
        <v>58</v>
      </c>
      <c r="F16" s="87" t="s">
        <v>97</v>
      </c>
      <c r="G16" s="90">
        <f>G5</f>
        <v>0</v>
      </c>
      <c r="H16" s="19"/>
      <c r="I16" s="19"/>
      <c r="J16" s="19"/>
    </row>
    <row r="17" spans="1:10" ht="24.75" customHeight="1">
      <c r="A17" s="16"/>
      <c r="B17" s="22" t="s">
        <v>16</v>
      </c>
      <c r="C17" s="20" t="s">
        <v>62</v>
      </c>
      <c r="D17" s="24" t="s">
        <v>67</v>
      </c>
      <c r="E17" s="195">
        <f>IF(G9&gt;0,"Fee Option 1",IF(G10&gt;0,"Fee Option 2",""))</f>
      </c>
      <c r="F17" s="20">
        <v>5</v>
      </c>
      <c r="G17" s="194">
        <f>IF(G9&gt;0,G9,G10)</f>
        <v>0</v>
      </c>
      <c r="H17" s="19"/>
      <c r="I17" s="19"/>
      <c r="J17" s="19"/>
    </row>
    <row r="18" spans="1:10" ht="24.75" customHeight="1">
      <c r="A18" s="16"/>
      <c r="B18" s="22" t="s">
        <v>16</v>
      </c>
      <c r="C18" s="20" t="s">
        <v>62</v>
      </c>
      <c r="D18" s="24" t="s">
        <v>94</v>
      </c>
      <c r="E18" s="11" t="s">
        <v>95</v>
      </c>
      <c r="F18" s="20">
        <v>5</v>
      </c>
      <c r="G18" s="3">
        <f>G11*5</f>
        <v>0</v>
      </c>
      <c r="H18" s="19"/>
      <c r="I18" s="19"/>
      <c r="J18" s="19"/>
    </row>
    <row r="19" spans="1:10" ht="24.75" customHeight="1">
      <c r="A19" s="16"/>
      <c r="B19" s="23" t="s">
        <v>29</v>
      </c>
      <c r="C19" s="21" t="s">
        <v>107</v>
      </c>
      <c r="D19" s="91" t="s">
        <v>56</v>
      </c>
      <c r="E19" s="12" t="s">
        <v>69</v>
      </c>
      <c r="F19" s="21" t="s">
        <v>97</v>
      </c>
      <c r="G19" s="28">
        <f>G12</f>
        <v>0</v>
      </c>
      <c r="H19" s="19"/>
      <c r="I19" s="19"/>
      <c r="J19" s="19"/>
    </row>
    <row r="20" spans="1:10" s="10" customFormat="1" ht="29.25" customHeight="1">
      <c r="A20" s="15"/>
      <c r="B20" s="5"/>
      <c r="C20" s="5"/>
      <c r="D20" s="5"/>
      <c r="E20" s="13" t="s">
        <v>114</v>
      </c>
      <c r="F20" s="13"/>
      <c r="G20" s="14">
        <f>SUM(G16:G19)</f>
        <v>0</v>
      </c>
      <c r="H20" s="18"/>
      <c r="I20" s="18"/>
      <c r="J20" s="18"/>
    </row>
    <row r="21" spans="1:10" ht="15">
      <c r="A21" s="16"/>
      <c r="B21" s="16"/>
      <c r="C21" s="16"/>
      <c r="D21" s="16"/>
      <c r="E21" s="16"/>
      <c r="F21" s="16"/>
      <c r="G21" s="17"/>
      <c r="H21" s="16"/>
      <c r="I21" s="16"/>
      <c r="J21" s="16"/>
    </row>
    <row r="22" spans="1:10" ht="15">
      <c r="A22" s="16"/>
      <c r="B22" s="16"/>
      <c r="C22" s="16"/>
      <c r="D22" s="16"/>
      <c r="E22" s="16"/>
      <c r="F22" s="16"/>
      <c r="G22" s="17"/>
      <c r="H22" s="16"/>
      <c r="I22" s="16"/>
      <c r="J22" s="16"/>
    </row>
    <row r="23" spans="1:10" ht="15">
      <c r="A23" s="16"/>
      <c r="B23" s="16"/>
      <c r="C23" s="16"/>
      <c r="D23" s="16"/>
      <c r="E23" s="16"/>
      <c r="F23" s="16"/>
      <c r="G23" s="17"/>
      <c r="H23" s="16"/>
      <c r="I23" s="16"/>
      <c r="J23" s="16"/>
    </row>
    <row r="24" spans="1:10" ht="15">
      <c r="A24" s="16"/>
      <c r="B24" s="16"/>
      <c r="C24" s="16"/>
      <c r="D24" s="16"/>
      <c r="E24" s="16"/>
      <c r="F24" s="16"/>
      <c r="G24" s="17"/>
      <c r="H24" s="16"/>
      <c r="I24" s="16"/>
      <c r="J24" s="16"/>
    </row>
    <row r="25" spans="1:10" ht="15">
      <c r="A25" s="16"/>
      <c r="B25" s="16"/>
      <c r="C25" s="16"/>
      <c r="D25" s="16"/>
      <c r="E25" s="16"/>
      <c r="F25" s="16"/>
      <c r="G25" s="17"/>
      <c r="H25" s="16"/>
      <c r="I25" s="16"/>
      <c r="J25" s="16"/>
    </row>
    <row r="26" spans="1:10" ht="15">
      <c r="A26" s="16"/>
      <c r="B26" s="16"/>
      <c r="C26" s="16"/>
      <c r="D26" s="16"/>
      <c r="E26" s="16"/>
      <c r="F26" s="16"/>
      <c r="G26" s="17"/>
      <c r="H26" s="16"/>
      <c r="I26" s="16"/>
      <c r="J26" s="16"/>
    </row>
  </sheetData>
  <sheetProtection password="CF3B" sheet="1" objects="1" scenarios="1"/>
  <mergeCells count="4">
    <mergeCell ref="B1:G1"/>
    <mergeCell ref="B2:G2"/>
    <mergeCell ref="B3:G3"/>
    <mergeCell ref="B14:G14"/>
  </mergeCells>
  <conditionalFormatting sqref="G5:G12 G16:G19">
    <cfRule type="cellIs" priority="4" dxfId="6" operator="equal">
      <formula>0</formula>
    </cfRule>
  </conditionalFormatting>
  <conditionalFormatting sqref="G13">
    <cfRule type="containsErrors" priority="3" dxfId="6">
      <formula>ISERROR(G13)</formula>
    </cfRule>
  </conditionalFormatting>
  <conditionalFormatting sqref="G20">
    <cfRule type="containsErrors" priority="1" dxfId="6">
      <formula>ISERROR(G20)</formula>
    </cfRule>
  </conditionalFormatting>
  <printOptions horizontalCentered="1"/>
  <pageMargins left="0.29" right="0.33" top="0.44" bottom="0.75" header="0.3" footer="0.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</dc:creator>
  <cp:keywords/>
  <dc:description/>
  <cp:lastModifiedBy>conovera</cp:lastModifiedBy>
  <cp:lastPrinted>2012-02-27T22:47:39Z</cp:lastPrinted>
  <dcterms:created xsi:type="dcterms:W3CDTF">2012-02-16T17:05:04Z</dcterms:created>
  <dcterms:modified xsi:type="dcterms:W3CDTF">2012-03-01T20:32:47Z</dcterms:modified>
  <cp:category/>
  <cp:version/>
  <cp:contentType/>
  <cp:contentStatus/>
</cp:coreProperties>
</file>